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fileSharing readOnlyRecommended="1"/>
  <workbookPr updateLinks="never" defaultThemeVersion="166925"/>
  <mc:AlternateContent xmlns:mc="http://schemas.openxmlformats.org/markup-compatibility/2006">
    <mc:Choice Requires="x15">
      <x15ac:absPath xmlns:x15ac="http://schemas.microsoft.com/office/spreadsheetml/2010/11/ac" url="https://acsetgr-my.sharepoint.com/personal/cdouglas_westmiworks_org/Documents/Desktop/"/>
    </mc:Choice>
  </mc:AlternateContent>
  <xr:revisionPtr revIDLastSave="0" documentId="8_{8CB99B76-8C10-4CA1-A982-528C5497E76E}" xr6:coauthVersionLast="47" xr6:coauthVersionMax="47" xr10:uidLastSave="{00000000-0000-0000-0000-000000000000}"/>
  <bookViews>
    <workbookView xWindow="-120" yWindow="-120" windowWidth="29040" windowHeight="17640" xr2:uid="{22E17781-375C-4900-B196-42404EACBFBF}"/>
  </bookViews>
  <sheets>
    <sheet name="Training Plan" sheetId="1" r:id="rId1"/>
    <sheet name="Employer Contributions" sheetId="5" r:id="rId2"/>
    <sheet name="New Hire Tracking" sheetId="3" r:id="rId3"/>
    <sheet name="Verification Form" sheetId="2" r:id="rId4"/>
    <sheet name="Sheet1" sheetId="4" state="hidden" r:id="rId5"/>
  </sheets>
  <externalReferences>
    <externalReference r:id="rId6"/>
  </externalReferences>
  <definedNames>
    <definedName name="YN">'[1]New Hire Tracking'!$A$186:$A$187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81" i="5" l="1"/>
  <c r="E682" i="5"/>
  <c r="E683" i="5"/>
  <c r="E684" i="5"/>
  <c r="E685" i="5"/>
  <c r="E686" i="5"/>
  <c r="E687" i="5"/>
  <c r="E688" i="5"/>
  <c r="E689" i="5"/>
  <c r="E690" i="5"/>
  <c r="E691" i="5"/>
  <c r="E692" i="5"/>
  <c r="E693" i="5"/>
  <c r="E694" i="5"/>
  <c r="E695" i="5"/>
  <c r="E696" i="5"/>
  <c r="E697" i="5"/>
  <c r="E698" i="5"/>
  <c r="E699" i="5"/>
  <c r="E700" i="5"/>
  <c r="E701" i="5"/>
  <c r="E702" i="5"/>
  <c r="E703" i="5"/>
  <c r="E704" i="5"/>
  <c r="E705" i="5"/>
  <c r="E706" i="5"/>
  <c r="E707" i="5"/>
  <c r="E708" i="5"/>
  <c r="E709" i="5"/>
  <c r="E710" i="5"/>
  <c r="E711" i="5"/>
  <c r="E712" i="5"/>
  <c r="E713" i="5"/>
  <c r="E714" i="5"/>
  <c r="E715"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G101" i="3"/>
  <c r="H101" i="3" s="1"/>
  <c r="I101" i="3"/>
  <c r="J101" i="3"/>
  <c r="K101" i="3"/>
  <c r="L101" i="3"/>
  <c r="G102" i="3"/>
  <c r="H102" i="3"/>
  <c r="I102" i="3"/>
  <c r="J102" i="3"/>
  <c r="K102" i="3"/>
  <c r="L102" i="3"/>
  <c r="G103" i="3"/>
  <c r="H103" i="3"/>
  <c r="I103" i="3"/>
  <c r="J103" i="3"/>
  <c r="K103" i="3"/>
  <c r="L103" i="3"/>
  <c r="G104" i="3"/>
  <c r="H104" i="3"/>
  <c r="I104" i="3"/>
  <c r="J104" i="3"/>
  <c r="K104" i="3"/>
  <c r="L104" i="3"/>
  <c r="G105" i="3"/>
  <c r="H105" i="3" s="1"/>
  <c r="I105" i="3"/>
  <c r="J105" i="3"/>
  <c r="K105" i="3"/>
  <c r="L105" i="3"/>
  <c r="G106" i="3"/>
  <c r="H106" i="3"/>
  <c r="I106" i="3"/>
  <c r="J106" i="3"/>
  <c r="K106" i="3"/>
  <c r="L106" i="3"/>
  <c r="G107" i="3"/>
  <c r="H107" i="3"/>
  <c r="I107" i="3"/>
  <c r="J107" i="3"/>
  <c r="K107" i="3"/>
  <c r="L107" i="3"/>
  <c r="G108" i="3"/>
  <c r="H108" i="3"/>
  <c r="I108" i="3"/>
  <c r="J108" i="3"/>
  <c r="K108" i="3"/>
  <c r="L108" i="3"/>
  <c r="G109" i="3"/>
  <c r="H109" i="3" s="1"/>
  <c r="I109" i="3"/>
  <c r="J109" i="3"/>
  <c r="K109" i="3"/>
  <c r="L109" i="3"/>
  <c r="G110" i="3"/>
  <c r="H110" i="3"/>
  <c r="I110" i="3"/>
  <c r="J110" i="3"/>
  <c r="K110" i="3"/>
  <c r="L110" i="3"/>
  <c r="G111" i="3"/>
  <c r="H111" i="3"/>
  <c r="I111" i="3"/>
  <c r="J111" i="3"/>
  <c r="K111" i="3"/>
  <c r="L111" i="3"/>
  <c r="G112" i="3"/>
  <c r="H112" i="3"/>
  <c r="I112" i="3"/>
  <c r="J112" i="3"/>
  <c r="K112" i="3"/>
  <c r="L112" i="3"/>
  <c r="G113" i="3"/>
  <c r="H113" i="3" s="1"/>
  <c r="I113" i="3"/>
  <c r="J113" i="3"/>
  <c r="K113" i="3"/>
  <c r="L113" i="3"/>
  <c r="G114" i="3"/>
  <c r="H114" i="3"/>
  <c r="I114" i="3"/>
  <c r="J114" i="3"/>
  <c r="K114" i="3"/>
  <c r="L114" i="3"/>
  <c r="G115" i="3"/>
  <c r="H115" i="3"/>
  <c r="I115" i="3"/>
  <c r="J115" i="3"/>
  <c r="K115" i="3"/>
  <c r="L115" i="3"/>
  <c r="G116" i="3"/>
  <c r="H116" i="3"/>
  <c r="I116" i="3"/>
  <c r="J116" i="3"/>
  <c r="K116" i="3"/>
  <c r="L116" i="3"/>
  <c r="G117" i="3"/>
  <c r="H117" i="3" s="1"/>
  <c r="I117" i="3"/>
  <c r="J117" i="3"/>
  <c r="K117" i="3"/>
  <c r="L117" i="3"/>
  <c r="G118" i="3"/>
  <c r="H118" i="3"/>
  <c r="I118" i="3"/>
  <c r="J118" i="3"/>
  <c r="K118" i="3"/>
  <c r="L118" i="3"/>
  <c r="G119" i="3"/>
  <c r="H119" i="3"/>
  <c r="I119" i="3"/>
  <c r="J119" i="3"/>
  <c r="K119" i="3"/>
  <c r="L119" i="3"/>
  <c r="G120" i="3"/>
  <c r="H120" i="3"/>
  <c r="I120" i="3"/>
  <c r="J120" i="3"/>
  <c r="K120" i="3"/>
  <c r="L120" i="3"/>
  <c r="G121" i="3"/>
  <c r="H121" i="3" s="1"/>
  <c r="I121" i="3"/>
  <c r="J121" i="3"/>
  <c r="K121" i="3"/>
  <c r="L121" i="3"/>
  <c r="G122" i="3"/>
  <c r="H122" i="3"/>
  <c r="I122" i="3"/>
  <c r="J122" i="3"/>
  <c r="K122" i="3"/>
  <c r="L122" i="3"/>
  <c r="G123" i="3"/>
  <c r="H123" i="3"/>
  <c r="I123" i="3"/>
  <c r="J123" i="3"/>
  <c r="K123" i="3"/>
  <c r="L123" i="3"/>
  <c r="G124" i="3"/>
  <c r="H124" i="3"/>
  <c r="I124" i="3"/>
  <c r="J124" i="3"/>
  <c r="K124" i="3"/>
  <c r="L124" i="3"/>
  <c r="G125" i="3"/>
  <c r="H125" i="3" s="1"/>
  <c r="I125" i="3"/>
  <c r="J125" i="3"/>
  <c r="K125" i="3"/>
  <c r="L125" i="3"/>
  <c r="G126" i="3"/>
  <c r="H126" i="3"/>
  <c r="I126" i="3"/>
  <c r="J126" i="3"/>
  <c r="K126" i="3"/>
  <c r="L126" i="3"/>
  <c r="G127" i="3"/>
  <c r="H127" i="3"/>
  <c r="I127" i="3"/>
  <c r="J127" i="3"/>
  <c r="K127" i="3"/>
  <c r="L127" i="3"/>
  <c r="G128" i="3"/>
  <c r="H128" i="3"/>
  <c r="I128" i="3"/>
  <c r="J128" i="3"/>
  <c r="K128" i="3"/>
  <c r="L128" i="3"/>
  <c r="G129" i="3"/>
  <c r="H129" i="3" s="1"/>
  <c r="I129" i="3"/>
  <c r="J129" i="3"/>
  <c r="K129" i="3"/>
  <c r="L129" i="3"/>
  <c r="G130" i="3"/>
  <c r="H130" i="3"/>
  <c r="I130" i="3"/>
  <c r="J130" i="3"/>
  <c r="K130" i="3"/>
  <c r="L130" i="3"/>
  <c r="G131" i="3"/>
  <c r="H131" i="3"/>
  <c r="I131" i="3"/>
  <c r="J131" i="3"/>
  <c r="K131" i="3"/>
  <c r="L131" i="3"/>
  <c r="G132" i="3"/>
  <c r="H132" i="3"/>
  <c r="I132" i="3"/>
  <c r="J132" i="3"/>
  <c r="K132" i="3"/>
  <c r="L132" i="3"/>
  <c r="G133" i="3"/>
  <c r="H133" i="3" s="1"/>
  <c r="I133" i="3"/>
  <c r="J133" i="3"/>
  <c r="K133" i="3"/>
  <c r="L133" i="3"/>
  <c r="G134" i="3"/>
  <c r="H134" i="3"/>
  <c r="I134" i="3"/>
  <c r="J134" i="3"/>
  <c r="K134" i="3"/>
  <c r="L134" i="3"/>
  <c r="G135" i="3"/>
  <c r="H135" i="3"/>
  <c r="I135" i="3"/>
  <c r="J135" i="3"/>
  <c r="K135" i="3"/>
  <c r="L135" i="3"/>
  <c r="G136" i="3"/>
  <c r="H136" i="3"/>
  <c r="I136" i="3"/>
  <c r="J136" i="3"/>
  <c r="K136" i="3"/>
  <c r="L136" i="3"/>
  <c r="G137" i="3"/>
  <c r="H137" i="3" s="1"/>
  <c r="I137" i="3"/>
  <c r="J137" i="3"/>
  <c r="K137" i="3"/>
  <c r="L137" i="3"/>
  <c r="G138" i="3"/>
  <c r="H138" i="3"/>
  <c r="I138" i="3"/>
  <c r="J138" i="3"/>
  <c r="K138" i="3"/>
  <c r="L138" i="3"/>
  <c r="G139" i="3"/>
  <c r="H139" i="3"/>
  <c r="I139" i="3"/>
  <c r="J139" i="3"/>
  <c r="K139" i="3"/>
  <c r="L139" i="3"/>
  <c r="G140" i="3"/>
  <c r="H140" i="3"/>
  <c r="I140" i="3"/>
  <c r="J140" i="3"/>
  <c r="K140" i="3"/>
  <c r="L140" i="3"/>
  <c r="G141" i="3"/>
  <c r="H141" i="3" s="1"/>
  <c r="I141" i="3"/>
  <c r="J141" i="3"/>
  <c r="K141" i="3"/>
  <c r="L141" i="3"/>
  <c r="G142" i="3"/>
  <c r="H142" i="3"/>
  <c r="I142" i="3"/>
  <c r="J142" i="3"/>
  <c r="K142" i="3"/>
  <c r="L142" i="3"/>
  <c r="G143" i="3"/>
  <c r="H143" i="3"/>
  <c r="I143" i="3"/>
  <c r="J143" i="3"/>
  <c r="K143" i="3"/>
  <c r="L143" i="3"/>
  <c r="G144" i="3"/>
  <c r="H144" i="3"/>
  <c r="I144" i="3"/>
  <c r="J144" i="3"/>
  <c r="K144" i="3"/>
  <c r="L144" i="3"/>
  <c r="G145" i="3"/>
  <c r="H145" i="3" s="1"/>
  <c r="I145" i="3"/>
  <c r="J145" i="3"/>
  <c r="K145" i="3"/>
  <c r="L145" i="3"/>
  <c r="G146" i="3"/>
  <c r="H146" i="3"/>
  <c r="I146" i="3"/>
  <c r="J146" i="3"/>
  <c r="K146" i="3"/>
  <c r="L146" i="3"/>
  <c r="G147" i="3"/>
  <c r="H147" i="3"/>
  <c r="I147" i="3"/>
  <c r="J147" i="3"/>
  <c r="K147" i="3"/>
  <c r="L147" i="3"/>
  <c r="G148" i="3"/>
  <c r="H148" i="3"/>
  <c r="I148" i="3"/>
  <c r="J148" i="3"/>
  <c r="K148" i="3"/>
  <c r="L148" i="3"/>
  <c r="G149" i="3"/>
  <c r="H149" i="3" s="1"/>
  <c r="I149" i="3"/>
  <c r="J149" i="3"/>
  <c r="K149" i="3"/>
  <c r="L149" i="3"/>
  <c r="G150" i="3"/>
  <c r="H150" i="3"/>
  <c r="I150" i="3"/>
  <c r="J150" i="3"/>
  <c r="K150" i="3"/>
  <c r="L150" i="3"/>
  <c r="G151" i="3"/>
  <c r="H151" i="3"/>
  <c r="I151" i="3"/>
  <c r="J151" i="3"/>
  <c r="K151" i="3"/>
  <c r="L151" i="3"/>
  <c r="G152" i="3"/>
  <c r="H152" i="3"/>
  <c r="I152" i="3"/>
  <c r="J152" i="3"/>
  <c r="K152" i="3"/>
  <c r="L152" i="3"/>
  <c r="G153" i="3"/>
  <c r="H153" i="3"/>
  <c r="I153" i="3"/>
  <c r="J153" i="3"/>
  <c r="K153" i="3"/>
  <c r="L153" i="3"/>
  <c r="G154" i="3"/>
  <c r="H154" i="3"/>
  <c r="I154" i="3"/>
  <c r="J154" i="3"/>
  <c r="K154" i="3"/>
  <c r="L154" i="3"/>
  <c r="G155" i="3"/>
  <c r="H155" i="3"/>
  <c r="I155" i="3"/>
  <c r="J155" i="3"/>
  <c r="K155" i="3"/>
  <c r="L155" i="3"/>
  <c r="G156" i="3"/>
  <c r="H156" i="3"/>
  <c r="I156" i="3"/>
  <c r="J156" i="3"/>
  <c r="K156" i="3"/>
  <c r="L156" i="3"/>
  <c r="G157" i="3"/>
  <c r="H157" i="3"/>
  <c r="I157" i="3"/>
  <c r="J157" i="3"/>
  <c r="K157" i="3"/>
  <c r="L157" i="3"/>
  <c r="G158" i="3"/>
  <c r="H158" i="3"/>
  <c r="I158" i="3"/>
  <c r="J158" i="3"/>
  <c r="K158" i="3"/>
  <c r="L158" i="3"/>
  <c r="G159" i="3"/>
  <c r="H159" i="3"/>
  <c r="I159" i="3"/>
  <c r="J159" i="3"/>
  <c r="K159" i="3"/>
  <c r="L159" i="3"/>
  <c r="G160" i="3"/>
  <c r="H160" i="3"/>
  <c r="I160" i="3"/>
  <c r="J160" i="3"/>
  <c r="K160" i="3"/>
  <c r="L160" i="3"/>
  <c r="G161" i="3"/>
  <c r="H161" i="3"/>
  <c r="I161" i="3"/>
  <c r="J161" i="3"/>
  <c r="K161" i="3"/>
  <c r="L161" i="3"/>
  <c r="G162" i="3"/>
  <c r="H162" i="3"/>
  <c r="I162" i="3"/>
  <c r="J162" i="3"/>
  <c r="K162" i="3"/>
  <c r="L162" i="3"/>
  <c r="G163" i="3"/>
  <c r="H163" i="3"/>
  <c r="I163" i="3"/>
  <c r="J163" i="3"/>
  <c r="K163" i="3"/>
  <c r="L163" i="3"/>
  <c r="G164" i="3"/>
  <c r="H164" i="3"/>
  <c r="I164" i="3"/>
  <c r="J164" i="3"/>
  <c r="K164" i="3"/>
  <c r="L164" i="3"/>
  <c r="G165" i="3"/>
  <c r="H165" i="3"/>
  <c r="I165" i="3"/>
  <c r="J165" i="3"/>
  <c r="K165" i="3"/>
  <c r="L165" i="3"/>
  <c r="G166" i="3"/>
  <c r="H166" i="3"/>
  <c r="I166" i="3"/>
  <c r="J166" i="3"/>
  <c r="K166" i="3"/>
  <c r="L166" i="3"/>
  <c r="G167" i="3"/>
  <c r="H167" i="3"/>
  <c r="I167" i="3"/>
  <c r="J167" i="3"/>
  <c r="K167" i="3"/>
  <c r="L167" i="3"/>
  <c r="G168" i="3"/>
  <c r="H168" i="3"/>
  <c r="I168" i="3"/>
  <c r="J168" i="3"/>
  <c r="K168" i="3"/>
  <c r="L168" i="3"/>
  <c r="G169" i="3"/>
  <c r="H169" i="3"/>
  <c r="I169" i="3"/>
  <c r="J169" i="3"/>
  <c r="K169" i="3"/>
  <c r="L169" i="3"/>
  <c r="G170" i="3"/>
  <c r="H170" i="3"/>
  <c r="I170" i="3"/>
  <c r="J170" i="3"/>
  <c r="K170" i="3"/>
  <c r="L170" i="3"/>
  <c r="G171" i="3"/>
  <c r="H171" i="3"/>
  <c r="I171" i="3"/>
  <c r="J171" i="3"/>
  <c r="K171" i="3"/>
  <c r="L171" i="3"/>
  <c r="G172" i="3"/>
  <c r="H172" i="3"/>
  <c r="I172" i="3"/>
  <c r="J172" i="3"/>
  <c r="K172" i="3"/>
  <c r="L172" i="3"/>
  <c r="G173" i="3"/>
  <c r="H173" i="3"/>
  <c r="I173" i="3"/>
  <c r="J173" i="3"/>
  <c r="K173" i="3"/>
  <c r="L173" i="3"/>
  <c r="G174" i="3"/>
  <c r="H174" i="3"/>
  <c r="I174" i="3"/>
  <c r="J174" i="3"/>
  <c r="K174" i="3"/>
  <c r="L174" i="3"/>
  <c r="G175" i="3"/>
  <c r="H175" i="3"/>
  <c r="I175" i="3"/>
  <c r="J175" i="3"/>
  <c r="K175" i="3"/>
  <c r="L175" i="3"/>
  <c r="G176" i="3"/>
  <c r="H176" i="3"/>
  <c r="I176" i="3"/>
  <c r="J176" i="3"/>
  <c r="K176" i="3"/>
  <c r="L176" i="3"/>
  <c r="G177" i="3"/>
  <c r="H177" i="3"/>
  <c r="I177" i="3"/>
  <c r="J177" i="3"/>
  <c r="K177" i="3"/>
  <c r="L177" i="3"/>
  <c r="G178" i="3"/>
  <c r="H178" i="3"/>
  <c r="I178" i="3"/>
  <c r="J178" i="3"/>
  <c r="K178" i="3"/>
  <c r="L178" i="3"/>
  <c r="G179" i="3"/>
  <c r="H179" i="3"/>
  <c r="I179" i="3"/>
  <c r="J179" i="3"/>
  <c r="K179" i="3"/>
  <c r="L179" i="3"/>
  <c r="G180" i="3"/>
  <c r="H180" i="3"/>
  <c r="I180" i="3"/>
  <c r="J180" i="3"/>
  <c r="K180" i="3"/>
  <c r="L180" i="3"/>
  <c r="G181" i="3"/>
  <c r="H181" i="3"/>
  <c r="I181" i="3"/>
  <c r="J181" i="3"/>
  <c r="K181" i="3"/>
  <c r="L181" i="3"/>
  <c r="G182" i="3"/>
  <c r="H182" i="3"/>
  <c r="I182" i="3"/>
  <c r="J182" i="3"/>
  <c r="K182" i="3"/>
  <c r="L182" i="3"/>
  <c r="G183" i="3"/>
  <c r="H183" i="3"/>
  <c r="I183" i="3"/>
  <c r="J183" i="3"/>
  <c r="K183" i="3"/>
  <c r="L183" i="3"/>
  <c r="G184" i="3"/>
  <c r="H184" i="3"/>
  <c r="I184" i="3"/>
  <c r="J184" i="3"/>
  <c r="K184" i="3"/>
  <c r="L184" i="3"/>
  <c r="G185" i="3"/>
  <c r="H185" i="3"/>
  <c r="I185" i="3"/>
  <c r="J185" i="3"/>
  <c r="K185" i="3"/>
  <c r="L185" i="3"/>
  <c r="G186" i="3"/>
  <c r="H186" i="3"/>
  <c r="I186" i="3"/>
  <c r="J186" i="3"/>
  <c r="K186" i="3"/>
  <c r="L186" i="3"/>
  <c r="G187" i="3"/>
  <c r="H187" i="3"/>
  <c r="I187" i="3"/>
  <c r="J187" i="3"/>
  <c r="K187" i="3"/>
  <c r="L187" i="3"/>
  <c r="G188" i="3"/>
  <c r="H188" i="3"/>
  <c r="I188" i="3"/>
  <c r="J188" i="3"/>
  <c r="K188" i="3"/>
  <c r="L188" i="3"/>
  <c r="G189" i="3"/>
  <c r="H189" i="3"/>
  <c r="I189" i="3"/>
  <c r="J189" i="3"/>
  <c r="K189" i="3"/>
  <c r="L189" i="3"/>
  <c r="G190" i="3"/>
  <c r="H190" i="3"/>
  <c r="I190" i="3"/>
  <c r="J190" i="3"/>
  <c r="K190" i="3"/>
  <c r="L190" i="3"/>
  <c r="G191" i="3"/>
  <c r="H191" i="3"/>
  <c r="I191" i="3"/>
  <c r="J191" i="3"/>
  <c r="K191" i="3"/>
  <c r="L191" i="3"/>
  <c r="G192" i="3"/>
  <c r="H192" i="3"/>
  <c r="I192" i="3"/>
  <c r="J192" i="3"/>
  <c r="K192" i="3"/>
  <c r="L192" i="3"/>
  <c r="G193" i="3"/>
  <c r="H193" i="3"/>
  <c r="I193" i="3"/>
  <c r="J193" i="3"/>
  <c r="K193" i="3"/>
  <c r="L193" i="3"/>
  <c r="G194" i="3"/>
  <c r="H194" i="3"/>
  <c r="I194" i="3"/>
  <c r="J194" i="3"/>
  <c r="K194" i="3"/>
  <c r="L194" i="3"/>
  <c r="G195" i="3"/>
  <c r="H195" i="3"/>
  <c r="I195" i="3"/>
  <c r="J195" i="3"/>
  <c r="K195" i="3"/>
  <c r="L195" i="3"/>
  <c r="G196" i="3"/>
  <c r="H196" i="3"/>
  <c r="I196" i="3"/>
  <c r="J196" i="3"/>
  <c r="K196" i="3"/>
  <c r="L196" i="3"/>
  <c r="G197" i="3"/>
  <c r="H197" i="3"/>
  <c r="I197" i="3"/>
  <c r="J197" i="3"/>
  <c r="K197" i="3"/>
  <c r="L197" i="3"/>
  <c r="G198" i="3"/>
  <c r="H198" i="3"/>
  <c r="I198" i="3"/>
  <c r="J198" i="3"/>
  <c r="K198" i="3"/>
  <c r="L198" i="3"/>
  <c r="G199" i="3"/>
  <c r="H199" i="3"/>
  <c r="I199" i="3"/>
  <c r="J199" i="3"/>
  <c r="K199" i="3"/>
  <c r="L199" i="3"/>
  <c r="G200" i="3"/>
  <c r="H200" i="3"/>
  <c r="I200" i="3"/>
  <c r="J200" i="3"/>
  <c r="K200" i="3"/>
  <c r="L200" i="3"/>
  <c r="E286" i="5"/>
  <c r="E287" i="5"/>
  <c r="E288" i="5"/>
  <c r="E289" i="5"/>
  <c r="E290" i="5"/>
  <c r="E291" i="5"/>
  <c r="E292" i="5"/>
  <c r="E293" i="5"/>
  <c r="E294" i="5"/>
  <c r="E295" i="5"/>
  <c r="E296" i="5"/>
  <c r="E297" i="5"/>
  <c r="E298" i="5"/>
  <c r="E299" i="5"/>
  <c r="E300" i="5"/>
  <c r="E301" i="5"/>
  <c r="E302" i="5"/>
  <c r="E303" i="5"/>
  <c r="E304" i="5"/>
  <c r="E285" i="5"/>
  <c r="E716" i="5"/>
  <c r="E717" i="5"/>
  <c r="E718" i="5"/>
  <c r="E719" i="5"/>
  <c r="E720" i="5"/>
  <c r="E721" i="5"/>
  <c r="E722" i="5"/>
  <c r="E723" i="5"/>
  <c r="E724" i="5"/>
  <c r="E725" i="5"/>
  <c r="E726" i="5"/>
  <c r="E727" i="5"/>
  <c r="E728" i="5"/>
  <c r="E729" i="5"/>
  <c r="E730" i="5"/>
  <c r="E731" i="5"/>
  <c r="E732" i="5"/>
  <c r="E656" i="5"/>
  <c r="E657" i="5"/>
  <c r="E658" i="5"/>
  <c r="E659" i="5"/>
  <c r="E660" i="5"/>
  <c r="E661" i="5"/>
  <c r="E662" i="5"/>
  <c r="E663" i="5"/>
  <c r="E664" i="5"/>
  <c r="E665" i="5"/>
  <c r="E666" i="5"/>
  <c r="E667" i="5"/>
  <c r="E668" i="5"/>
  <c r="E669" i="5"/>
  <c r="E670" i="5"/>
  <c r="E671" i="5"/>
  <c r="E672" i="5"/>
  <c r="E673" i="5"/>
  <c r="E559" i="5"/>
  <c r="E560"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680" i="5"/>
  <c r="E679" i="5"/>
  <c r="E618" i="5"/>
  <c r="E12" i="5"/>
  <c r="E11" i="5"/>
  <c r="E613" i="5" l="1"/>
  <c r="E733" i="5"/>
  <c r="E674" i="5"/>
  <c r="E280" i="5"/>
  <c r="E554" i="5"/>
  <c r="AB14" i="2"/>
  <c r="AG14" i="2" s="1"/>
  <c r="R38" i="2" s="1"/>
  <c r="Y57" i="2"/>
  <c r="Y55" i="2"/>
  <c r="P19" i="2"/>
  <c r="E113" i="1"/>
  <c r="T292" i="1"/>
  <c r="Z48" i="2" s="1"/>
  <c r="T347" i="1"/>
  <c r="Z54" i="2"/>
  <c r="P35" i="2"/>
  <c r="Z53" i="2"/>
  <c r="P34" i="2"/>
  <c r="Z52" i="2"/>
  <c r="P33" i="2"/>
  <c r="Z51" i="2"/>
  <c r="P32" i="2"/>
  <c r="Z49" i="2"/>
  <c r="P29" i="2"/>
  <c r="P28" i="2"/>
  <c r="Z46" i="2"/>
  <c r="P25" i="2"/>
  <c r="Z45" i="2"/>
  <c r="P24" i="2"/>
  <c r="E347" i="1"/>
  <c r="E292" i="1"/>
  <c r="D347" i="1"/>
  <c r="D292" i="1"/>
  <c r="F113" i="1"/>
  <c r="AA30" i="2" a="1"/>
  <c r="AA30" i="2" s="1"/>
  <c r="AB15" i="2"/>
  <c r="AG15" i="2" s="1"/>
  <c r="R39" i="2" s="1"/>
  <c r="S292" i="1"/>
  <c r="S347" i="1"/>
  <c r="H347" i="1"/>
  <c r="P113" i="1"/>
  <c r="Q113" i="1"/>
  <c r="R113" i="1"/>
  <c r="U290" i="1"/>
  <c r="W20" i="1"/>
  <c r="X20" i="1" s="1"/>
  <c r="Y20" i="1" s="1"/>
  <c r="W14" i="1"/>
  <c r="X14" i="1" s="1"/>
  <c r="W15" i="1"/>
  <c r="X15" i="1" s="1"/>
  <c r="W16" i="1"/>
  <c r="X16" i="1" s="1"/>
  <c r="Y16" i="1" s="1"/>
  <c r="W17" i="1"/>
  <c r="W18" i="1"/>
  <c r="W19" i="1"/>
  <c r="X19" i="1" s="1"/>
  <c r="Y19" i="1" s="1"/>
  <c r="W21" i="1"/>
  <c r="W22" i="1"/>
  <c r="X22" i="1" s="1"/>
  <c r="W23" i="1"/>
  <c r="X23" i="1" s="1"/>
  <c r="W24" i="1"/>
  <c r="X24" i="1" s="1"/>
  <c r="Y24" i="1" s="1"/>
  <c r="W25" i="1"/>
  <c r="W26" i="1"/>
  <c r="W27" i="1"/>
  <c r="X27" i="1" s="1"/>
  <c r="Y27" i="1" s="1"/>
  <c r="W28" i="1"/>
  <c r="X28" i="1" s="1"/>
  <c r="Y28" i="1" s="1"/>
  <c r="W29" i="1"/>
  <c r="W30" i="1"/>
  <c r="W31" i="1"/>
  <c r="X31" i="1" s="1"/>
  <c r="W32" i="1"/>
  <c r="X32" i="1" s="1"/>
  <c r="Y32" i="1" s="1"/>
  <c r="W33" i="1"/>
  <c r="W34" i="1"/>
  <c r="W35" i="1"/>
  <c r="W36" i="1"/>
  <c r="X36" i="1" s="1"/>
  <c r="Y36" i="1" s="1"/>
  <c r="W37" i="1"/>
  <c r="W38" i="1"/>
  <c r="W39" i="1"/>
  <c r="X39" i="1" s="1"/>
  <c r="W40" i="1"/>
  <c r="W41" i="1"/>
  <c r="X41" i="1" s="1"/>
  <c r="Y41" i="1" s="1"/>
  <c r="W42" i="1"/>
  <c r="W43" i="1"/>
  <c r="X43" i="1" s="1"/>
  <c r="Y43" i="1" s="1"/>
  <c r="W44" i="1"/>
  <c r="X44" i="1" s="1"/>
  <c r="Y44" i="1" s="1"/>
  <c r="W45" i="1"/>
  <c r="W46" i="1"/>
  <c r="X46" i="1" s="1"/>
  <c r="W47" i="1"/>
  <c r="W48" i="1"/>
  <c r="W49" i="1"/>
  <c r="X49" i="1" s="1"/>
  <c r="Y49" i="1" s="1"/>
  <c r="W50" i="1"/>
  <c r="W51" i="1"/>
  <c r="X51" i="1" s="1"/>
  <c r="Y51" i="1" s="1"/>
  <c r="W52" i="1"/>
  <c r="X52" i="1" s="1"/>
  <c r="Y52" i="1" s="1"/>
  <c r="W53" i="1"/>
  <c r="W54" i="1"/>
  <c r="W55" i="1"/>
  <c r="X55" i="1" s="1"/>
  <c r="W56" i="1"/>
  <c r="X56" i="1" s="1"/>
  <c r="W57" i="1"/>
  <c r="X57" i="1" s="1"/>
  <c r="Y57" i="1" s="1"/>
  <c r="W58" i="1"/>
  <c r="W59" i="1"/>
  <c r="W60" i="1"/>
  <c r="X60" i="1" s="1"/>
  <c r="Y60" i="1" s="1"/>
  <c r="W61" i="1"/>
  <c r="W62" i="1"/>
  <c r="X62" i="1" s="1"/>
  <c r="W63" i="1"/>
  <c r="W64" i="1"/>
  <c r="W65" i="1"/>
  <c r="X65" i="1" s="1"/>
  <c r="Y65" i="1" s="1"/>
  <c r="W66" i="1"/>
  <c r="W67" i="1"/>
  <c r="W68" i="1"/>
  <c r="X68" i="1" s="1"/>
  <c r="Y68" i="1" s="1"/>
  <c r="W69" i="1"/>
  <c r="W70" i="1"/>
  <c r="W71" i="1"/>
  <c r="X71" i="1" s="1"/>
  <c r="W72" i="1"/>
  <c r="X72" i="1" s="1"/>
  <c r="Y72" i="1" s="1"/>
  <c r="W73" i="1"/>
  <c r="X73" i="1" s="1"/>
  <c r="Y73" i="1" s="1"/>
  <c r="W74" i="1"/>
  <c r="W75" i="1"/>
  <c r="X75" i="1" s="1"/>
  <c r="Y75" i="1" s="1"/>
  <c r="W76" i="1"/>
  <c r="X76" i="1" s="1"/>
  <c r="Y76" i="1" s="1"/>
  <c r="W77" i="1"/>
  <c r="W78" i="1"/>
  <c r="X78" i="1" s="1"/>
  <c r="W79" i="1"/>
  <c r="W80" i="1"/>
  <c r="X80" i="1" s="1"/>
  <c r="W81" i="1"/>
  <c r="X81" i="1" s="1"/>
  <c r="Y81" i="1" s="1"/>
  <c r="W82" i="1"/>
  <c r="W83" i="1"/>
  <c r="X83" i="1" s="1"/>
  <c r="Y83" i="1" s="1"/>
  <c r="W84" i="1"/>
  <c r="X84" i="1" s="1"/>
  <c r="Y84" i="1" s="1"/>
  <c r="W85" i="1"/>
  <c r="W86" i="1"/>
  <c r="W87" i="1"/>
  <c r="X87" i="1" s="1"/>
  <c r="W88" i="1"/>
  <c r="X88" i="1" s="1"/>
  <c r="W89" i="1"/>
  <c r="X89" i="1" s="1"/>
  <c r="Y89" i="1" s="1"/>
  <c r="W90" i="1"/>
  <c r="W91" i="1"/>
  <c r="W92" i="1"/>
  <c r="X92" i="1" s="1"/>
  <c r="Y92" i="1" s="1"/>
  <c r="W93" i="1"/>
  <c r="W94" i="1"/>
  <c r="X94" i="1" s="1"/>
  <c r="W95" i="1"/>
  <c r="X95" i="1" s="1"/>
  <c r="W96" i="1"/>
  <c r="W97" i="1"/>
  <c r="X97" i="1" s="1"/>
  <c r="Y97" i="1" s="1"/>
  <c r="W98" i="1"/>
  <c r="W99" i="1"/>
  <c r="W100" i="1"/>
  <c r="W101" i="1"/>
  <c r="W102" i="1"/>
  <c r="W103" i="1"/>
  <c r="X103" i="1" s="1"/>
  <c r="W104" i="1"/>
  <c r="W105" i="1"/>
  <c r="X105" i="1" s="1"/>
  <c r="Y105" i="1" s="1"/>
  <c r="W106" i="1"/>
  <c r="W107" i="1"/>
  <c r="X107" i="1" s="1"/>
  <c r="Y107" i="1" s="1"/>
  <c r="W108" i="1"/>
  <c r="X108" i="1" s="1"/>
  <c r="Y108" i="1" s="1"/>
  <c r="W109" i="1"/>
  <c r="W110" i="1"/>
  <c r="X110" i="1" s="1"/>
  <c r="W111" i="1"/>
  <c r="X111" i="1" s="1"/>
  <c r="W112" i="1"/>
  <c r="X112" i="1" s="1"/>
  <c r="Y112" i="1" s="1"/>
  <c r="W1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123"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01"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1" i="1"/>
  <c r="X100" i="1"/>
  <c r="Y100" i="1" s="1"/>
  <c r="U346" i="1"/>
  <c r="U345" i="1"/>
  <c r="U344" i="1"/>
  <c r="U343" i="1"/>
  <c r="U342" i="1"/>
  <c r="U341" i="1"/>
  <c r="U340" i="1"/>
  <c r="U339" i="1"/>
  <c r="U338" i="1"/>
  <c r="U337" i="1"/>
  <c r="U336" i="1"/>
  <c r="U335" i="1"/>
  <c r="U334" i="1"/>
  <c r="U333" i="1"/>
  <c r="U332" i="1"/>
  <c r="U331" i="1"/>
  <c r="U330" i="1"/>
  <c r="U329" i="1"/>
  <c r="U328" i="1"/>
  <c r="U327" i="1"/>
  <c r="U326" i="1"/>
  <c r="U325" i="1"/>
  <c r="U324" i="1"/>
  <c r="U323" i="1"/>
  <c r="U322" i="1"/>
  <c r="U321" i="1"/>
  <c r="U320" i="1"/>
  <c r="A14" i="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24" i="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302" i="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U159" i="1"/>
  <c r="U158" i="1"/>
  <c r="U157" i="1"/>
  <c r="U156" i="1"/>
  <c r="U155" i="1"/>
  <c r="U154" i="1"/>
  <c r="U153" i="1"/>
  <c r="U152" i="1"/>
  <c r="U151" i="1"/>
  <c r="U150" i="1"/>
  <c r="U149" i="1"/>
  <c r="U148" i="1"/>
  <c r="U147" i="1"/>
  <c r="U146" i="1"/>
  <c r="U145" i="1"/>
  <c r="U144" i="1"/>
  <c r="U143" i="1"/>
  <c r="U142" i="1"/>
  <c r="U141" i="1"/>
  <c r="U140" i="1"/>
  <c r="U139" i="1"/>
  <c r="U138" i="1"/>
  <c r="U137" i="1"/>
  <c r="U136" i="1"/>
  <c r="U135" i="1"/>
  <c r="U134" i="1"/>
  <c r="U133" i="1"/>
  <c r="U132" i="1"/>
  <c r="U131" i="1"/>
  <c r="U130" i="1"/>
  <c r="U129" i="1"/>
  <c r="U128" i="1"/>
  <c r="U127" i="1"/>
  <c r="U126" i="1"/>
  <c r="U125" i="1"/>
  <c r="U124" i="1"/>
  <c r="U319" i="1"/>
  <c r="U318" i="1"/>
  <c r="U317" i="1"/>
  <c r="U316" i="1"/>
  <c r="U315" i="1"/>
  <c r="U314" i="1"/>
  <c r="U313" i="1"/>
  <c r="U312" i="1"/>
  <c r="U311" i="1"/>
  <c r="U310" i="1"/>
  <c r="U309" i="1"/>
  <c r="U308" i="1"/>
  <c r="U307" i="1"/>
  <c r="U306" i="1"/>
  <c r="U305" i="1"/>
  <c r="U304" i="1"/>
  <c r="U303" i="1"/>
  <c r="U302" i="1"/>
  <c r="U301" i="1"/>
  <c r="U123" i="1"/>
  <c r="S113" i="1"/>
  <c r="AH174" i="2" l="1"/>
  <c r="AI174" i="2"/>
  <c r="AH166" i="2"/>
  <c r="AI166" i="2"/>
  <c r="AH158" i="2"/>
  <c r="AI158" i="2"/>
  <c r="AH150" i="2"/>
  <c r="AI150" i="2"/>
  <c r="AH142" i="2"/>
  <c r="AI142" i="2"/>
  <c r="AH134" i="2"/>
  <c r="AI134" i="2"/>
  <c r="AH126" i="2"/>
  <c r="AI126" i="2"/>
  <c r="AH118" i="2"/>
  <c r="AI118" i="2"/>
  <c r="AH165" i="2"/>
  <c r="AI165" i="2"/>
  <c r="AH133" i="2"/>
  <c r="AI133" i="2"/>
  <c r="AH125" i="2"/>
  <c r="AI125" i="2"/>
  <c r="AH172" i="2"/>
  <c r="AI172" i="2"/>
  <c r="AH164" i="2"/>
  <c r="AI164" i="2"/>
  <c r="AH156" i="2"/>
  <c r="AI156" i="2"/>
  <c r="AH148" i="2"/>
  <c r="AI148" i="2"/>
  <c r="AH140" i="2"/>
  <c r="AI140" i="2"/>
  <c r="AH132" i="2"/>
  <c r="AI132" i="2"/>
  <c r="AH124" i="2"/>
  <c r="AI124" i="2"/>
  <c r="AH116" i="2"/>
  <c r="AI116" i="2"/>
  <c r="AH179" i="2"/>
  <c r="AI179" i="2"/>
  <c r="AH171" i="2"/>
  <c r="AI171" i="2"/>
  <c r="AH163" i="2"/>
  <c r="AI163" i="2"/>
  <c r="AH155" i="2"/>
  <c r="AI155" i="2"/>
  <c r="AH147" i="2"/>
  <c r="AI147" i="2"/>
  <c r="AH139" i="2"/>
  <c r="AI139" i="2"/>
  <c r="AH131" i="2"/>
  <c r="AI131" i="2"/>
  <c r="AH123" i="2"/>
  <c r="AI123" i="2"/>
  <c r="AH115" i="2"/>
  <c r="AI115" i="2"/>
  <c r="AH175" i="2"/>
  <c r="AI175" i="2"/>
  <c r="AH143" i="2"/>
  <c r="AI143" i="2"/>
  <c r="AH119" i="2"/>
  <c r="AI119" i="2"/>
  <c r="AH141" i="2"/>
  <c r="AI141" i="2"/>
  <c r="AH178" i="2"/>
  <c r="AI178" i="2"/>
  <c r="AH170" i="2"/>
  <c r="AI170" i="2"/>
  <c r="AH162" i="2"/>
  <c r="AI162" i="2"/>
  <c r="AH154" i="2"/>
  <c r="AI154" i="2"/>
  <c r="AH146" i="2"/>
  <c r="AI146" i="2"/>
  <c r="AH138" i="2"/>
  <c r="AI138" i="2"/>
  <c r="AH130" i="2"/>
  <c r="AI130" i="2"/>
  <c r="AH122" i="2"/>
  <c r="AI122" i="2"/>
  <c r="AH114" i="2"/>
  <c r="AI114" i="2"/>
  <c r="AH167" i="2"/>
  <c r="AI167" i="2"/>
  <c r="AH159" i="2"/>
  <c r="AI159" i="2"/>
  <c r="AH151" i="2"/>
  <c r="AI151" i="2"/>
  <c r="AH135" i="2"/>
  <c r="AI135" i="2"/>
  <c r="AH127" i="2"/>
  <c r="AI127" i="2"/>
  <c r="AH111" i="2"/>
  <c r="AI111" i="2"/>
  <c r="AH173" i="2"/>
  <c r="AI173" i="2"/>
  <c r="AH157" i="2"/>
  <c r="AI157" i="2"/>
  <c r="AH149" i="2"/>
  <c r="AI149" i="2"/>
  <c r="AH117" i="2"/>
  <c r="AI117" i="2"/>
  <c r="AH177" i="2"/>
  <c r="AI177" i="2"/>
  <c r="AH169" i="2"/>
  <c r="AI169" i="2"/>
  <c r="AH161" i="2"/>
  <c r="AI161" i="2"/>
  <c r="AH153" i="2"/>
  <c r="AI153" i="2"/>
  <c r="AH145" i="2"/>
  <c r="AI145" i="2"/>
  <c r="AH137" i="2"/>
  <c r="AI137" i="2"/>
  <c r="AH129" i="2"/>
  <c r="AI129" i="2"/>
  <c r="AH121" i="2"/>
  <c r="AI121" i="2"/>
  <c r="AH113" i="2"/>
  <c r="AI113" i="2"/>
  <c r="AH176" i="2"/>
  <c r="AI176" i="2"/>
  <c r="AH168" i="2"/>
  <c r="AI168" i="2"/>
  <c r="AH160" i="2"/>
  <c r="AI160" i="2"/>
  <c r="AH152" i="2"/>
  <c r="AI152" i="2"/>
  <c r="AH144" i="2"/>
  <c r="AI144" i="2"/>
  <c r="AH136" i="2"/>
  <c r="AI136" i="2"/>
  <c r="AH128" i="2"/>
  <c r="AI128" i="2"/>
  <c r="AH120" i="2"/>
  <c r="AI120" i="2"/>
  <c r="AH112" i="2"/>
  <c r="AI112" i="2"/>
  <c r="AH89" i="2"/>
  <c r="AI89" i="2"/>
  <c r="AH33" i="2"/>
  <c r="AI33" i="2"/>
  <c r="AH80" i="2"/>
  <c r="AI80" i="2"/>
  <c r="AH40" i="2"/>
  <c r="AI40" i="2"/>
  <c r="W191" i="1"/>
  <c r="X191" i="1" s="1"/>
  <c r="Y191" i="1" s="1"/>
  <c r="AH107" i="2"/>
  <c r="AI107" i="2"/>
  <c r="AH91" i="2"/>
  <c r="AI91" i="2"/>
  <c r="AH83" i="2"/>
  <c r="AI83" i="2"/>
  <c r="AH75" i="2"/>
  <c r="AI75" i="2"/>
  <c r="AH67" i="2"/>
  <c r="AI67" i="2"/>
  <c r="AH59" i="2"/>
  <c r="AI59" i="2"/>
  <c r="AH51" i="2"/>
  <c r="AI51" i="2"/>
  <c r="AH43" i="2"/>
  <c r="AI43" i="2"/>
  <c r="AH35" i="2"/>
  <c r="AI35" i="2"/>
  <c r="AH27" i="2"/>
  <c r="AI27" i="2"/>
  <c r="AH19" i="2"/>
  <c r="AI19" i="2"/>
  <c r="AH73" i="2"/>
  <c r="AI73" i="2"/>
  <c r="AH41" i="2"/>
  <c r="AI41" i="2"/>
  <c r="AH72" i="2"/>
  <c r="AI72" i="2"/>
  <c r="AH56" i="2"/>
  <c r="AI56" i="2"/>
  <c r="AH106" i="2"/>
  <c r="AI106" i="2"/>
  <c r="AH98" i="2"/>
  <c r="AI98" i="2"/>
  <c r="AH90" i="2"/>
  <c r="AI90" i="2"/>
  <c r="AH82" i="2"/>
  <c r="AI82" i="2"/>
  <c r="AH74" i="2"/>
  <c r="AI74" i="2"/>
  <c r="AH66" i="2"/>
  <c r="AI66" i="2"/>
  <c r="AH58" i="2"/>
  <c r="AI58" i="2"/>
  <c r="AH50" i="2"/>
  <c r="AI50" i="2"/>
  <c r="AH42" i="2"/>
  <c r="AI42" i="2"/>
  <c r="AH34" i="2"/>
  <c r="AI34" i="2"/>
  <c r="AH26" i="2"/>
  <c r="AI26" i="2"/>
  <c r="AH18" i="2"/>
  <c r="AI18" i="2"/>
  <c r="AH97" i="2"/>
  <c r="AI97" i="2"/>
  <c r="AH17" i="2"/>
  <c r="AI17" i="2"/>
  <c r="AH104" i="2"/>
  <c r="AI104" i="2"/>
  <c r="AH48" i="2"/>
  <c r="AI48" i="2"/>
  <c r="AH103" i="2"/>
  <c r="AI103" i="2"/>
  <c r="AH95" i="2"/>
  <c r="AI95" i="2"/>
  <c r="AH87" i="2"/>
  <c r="AI87" i="2"/>
  <c r="AH79" i="2"/>
  <c r="AI79" i="2"/>
  <c r="AH71" i="2"/>
  <c r="AI71" i="2"/>
  <c r="AH63" i="2"/>
  <c r="AI63" i="2"/>
  <c r="AH55" i="2"/>
  <c r="AI55" i="2"/>
  <c r="AH47" i="2"/>
  <c r="AI47" i="2"/>
  <c r="AH39" i="2"/>
  <c r="AI39" i="2"/>
  <c r="AH31" i="2"/>
  <c r="AI31" i="2"/>
  <c r="AH23" i="2"/>
  <c r="AI23" i="2"/>
  <c r="AH15" i="2"/>
  <c r="AI15" i="2"/>
  <c r="AH65" i="2"/>
  <c r="AI65" i="2"/>
  <c r="AH25" i="2"/>
  <c r="AI25" i="2"/>
  <c r="AH64" i="2"/>
  <c r="AI64" i="2"/>
  <c r="AH16" i="2"/>
  <c r="AI16" i="2"/>
  <c r="AH110" i="2"/>
  <c r="AI110" i="2"/>
  <c r="AH102" i="2"/>
  <c r="AI102" i="2"/>
  <c r="AH94" i="2"/>
  <c r="AI94" i="2"/>
  <c r="AH86" i="2"/>
  <c r="AI86" i="2"/>
  <c r="AH78" i="2"/>
  <c r="AI78" i="2"/>
  <c r="AH70" i="2"/>
  <c r="AI70" i="2"/>
  <c r="AH62" i="2"/>
  <c r="AI62" i="2"/>
  <c r="AH54" i="2"/>
  <c r="AI54" i="2"/>
  <c r="AH46" i="2"/>
  <c r="AI46" i="2"/>
  <c r="AH38" i="2"/>
  <c r="AI38" i="2"/>
  <c r="AH30" i="2"/>
  <c r="AI30" i="2"/>
  <c r="AH22" i="2"/>
  <c r="AI22" i="2"/>
  <c r="AH14" i="2"/>
  <c r="AI14" i="2"/>
  <c r="AH81" i="2"/>
  <c r="AI81" i="2"/>
  <c r="AH49" i="2"/>
  <c r="AI49" i="2"/>
  <c r="AH96" i="2"/>
  <c r="AI96" i="2"/>
  <c r="AH32" i="2"/>
  <c r="AI32" i="2"/>
  <c r="AH12" i="2"/>
  <c r="AI12" i="2"/>
  <c r="AH109" i="2"/>
  <c r="AI109" i="2"/>
  <c r="AH101" i="2"/>
  <c r="AI101" i="2"/>
  <c r="AH93" i="2"/>
  <c r="AI93" i="2"/>
  <c r="AH85" i="2"/>
  <c r="AI85" i="2"/>
  <c r="AH77" i="2"/>
  <c r="AI77" i="2"/>
  <c r="AH69" i="2"/>
  <c r="AI69" i="2"/>
  <c r="AH61" i="2"/>
  <c r="AI61" i="2"/>
  <c r="AH53" i="2"/>
  <c r="AI53" i="2"/>
  <c r="AH45" i="2"/>
  <c r="AI45" i="2"/>
  <c r="AH37" i="2"/>
  <c r="AI37" i="2"/>
  <c r="AH29" i="2"/>
  <c r="AI29" i="2"/>
  <c r="AH21" i="2"/>
  <c r="AI21" i="2"/>
  <c r="AH13" i="2"/>
  <c r="AI13" i="2"/>
  <c r="AH105" i="2"/>
  <c r="AI105" i="2"/>
  <c r="AH57" i="2"/>
  <c r="AI57" i="2"/>
  <c r="AH88" i="2"/>
  <c r="AI88" i="2"/>
  <c r="AH24" i="2"/>
  <c r="AI24" i="2"/>
  <c r="AH108" i="2"/>
  <c r="AI108" i="2"/>
  <c r="AH100" i="2"/>
  <c r="AI100" i="2"/>
  <c r="AH92" i="2"/>
  <c r="AI92" i="2"/>
  <c r="AH84" i="2"/>
  <c r="AI84" i="2"/>
  <c r="AH76" i="2"/>
  <c r="AI76" i="2"/>
  <c r="AH68" i="2"/>
  <c r="AI68" i="2"/>
  <c r="AH60" i="2"/>
  <c r="AI60" i="2"/>
  <c r="AH52" i="2"/>
  <c r="AI52" i="2"/>
  <c r="AH44" i="2"/>
  <c r="AI44" i="2"/>
  <c r="AH36" i="2"/>
  <c r="AI36" i="2"/>
  <c r="AH28" i="2"/>
  <c r="AI28" i="2"/>
  <c r="AH20" i="2"/>
  <c r="AI20" i="2"/>
  <c r="AH99" i="2"/>
  <c r="AI99" i="2"/>
  <c r="V5" i="2"/>
  <c r="P11" i="2" s="1"/>
  <c r="AB18" i="2" s="1"/>
  <c r="V6" i="2"/>
  <c r="AB37" i="2" s="1"/>
  <c r="AD37" i="2" s="1"/>
  <c r="Y40" i="2"/>
  <c r="Y19" i="2"/>
  <c r="W254" i="1"/>
  <c r="W232" i="1"/>
  <c r="W200" i="1"/>
  <c r="AB28" i="2"/>
  <c r="X354" i="1"/>
  <c r="X355" i="1"/>
  <c r="W234" i="1"/>
  <c r="V347" i="1"/>
  <c r="W188" i="1"/>
  <c r="W316" i="1"/>
  <c r="X316" i="1" s="1"/>
  <c r="Y316" i="1" s="1"/>
  <c r="W169" i="1"/>
  <c r="W161" i="1"/>
  <c r="W172" i="1"/>
  <c r="W231" i="1"/>
  <c r="W227" i="1"/>
  <c r="W223" i="1"/>
  <c r="W219" i="1"/>
  <c r="W186" i="1"/>
  <c r="W174" i="1"/>
  <c r="W170" i="1"/>
  <c r="W212" i="1"/>
  <c r="W183" i="1"/>
  <c r="W179" i="1"/>
  <c r="W175" i="1"/>
  <c r="W290" i="1"/>
  <c r="W282" i="1"/>
  <c r="W278" i="1"/>
  <c r="W274" i="1"/>
  <c r="W250" i="1"/>
  <c r="W246" i="1"/>
  <c r="W242" i="1"/>
  <c r="W238" i="1"/>
  <c r="W230" i="1"/>
  <c r="W226" i="1"/>
  <c r="W218" i="1"/>
  <c r="W210" i="1"/>
  <c r="W202" i="1"/>
  <c r="W217" i="1"/>
  <c r="W213" i="1"/>
  <c r="W205" i="1"/>
  <c r="W201" i="1"/>
  <c r="W199" i="1"/>
  <c r="W167" i="1"/>
  <c r="W194" i="1"/>
  <c r="W289" i="1"/>
  <c r="W285" i="1"/>
  <c r="W281" i="1"/>
  <c r="W277" i="1"/>
  <c r="W273" i="1"/>
  <c r="W269" i="1"/>
  <c r="W265" i="1"/>
  <c r="W261" i="1"/>
  <c r="W257" i="1"/>
  <c r="W249" i="1"/>
  <c r="W245" i="1"/>
  <c r="W241" i="1"/>
  <c r="W237" i="1"/>
  <c r="W197" i="1"/>
  <c r="W284" i="1"/>
  <c r="W268" i="1"/>
  <c r="W264" i="1"/>
  <c r="W244" i="1"/>
  <c r="W236" i="1"/>
  <c r="W196" i="1"/>
  <c r="W291" i="1"/>
  <c r="X291" i="1" s="1"/>
  <c r="Y291" i="1" s="1"/>
  <c r="W283" i="1"/>
  <c r="W267" i="1"/>
  <c r="W263" i="1"/>
  <c r="W259" i="1"/>
  <c r="W255" i="1"/>
  <c r="W251" i="1"/>
  <c r="W235" i="1"/>
  <c r="W287" i="1"/>
  <c r="W239" i="1"/>
  <c r="W180" i="1"/>
  <c r="W164" i="1"/>
  <c r="W163" i="1"/>
  <c r="W270" i="1"/>
  <c r="W266" i="1"/>
  <c r="W262" i="1"/>
  <c r="W258" i="1"/>
  <c r="W243" i="1"/>
  <c r="W233" i="1"/>
  <c r="W229" i="1"/>
  <c r="W225" i="1"/>
  <c r="W221" i="1"/>
  <c r="W198" i="1"/>
  <c r="W165" i="1"/>
  <c r="W162" i="1"/>
  <c r="W185" i="1"/>
  <c r="W178" i="1"/>
  <c r="W171" i="1"/>
  <c r="W168" i="1"/>
  <c r="W303" i="1"/>
  <c r="X303" i="1" s="1"/>
  <c r="Y303" i="1" s="1"/>
  <c r="W311" i="1"/>
  <c r="X311" i="1" s="1"/>
  <c r="Y311" i="1" s="1"/>
  <c r="W319" i="1"/>
  <c r="X319" i="1" s="1"/>
  <c r="Y319" i="1" s="1"/>
  <c r="W276" i="1"/>
  <c r="W253" i="1"/>
  <c r="W187" i="1"/>
  <c r="W181" i="1"/>
  <c r="W177" i="1"/>
  <c r="W304" i="1"/>
  <c r="X304" i="1" s="1"/>
  <c r="Y304" i="1" s="1"/>
  <c r="W193" i="1"/>
  <c r="W173" i="1"/>
  <c r="W275" i="1"/>
  <c r="W271" i="1"/>
  <c r="W252" i="1"/>
  <c r="W215" i="1"/>
  <c r="W211" i="1"/>
  <c r="W207" i="1"/>
  <c r="W203" i="1"/>
  <c r="W189" i="1"/>
  <c r="W176" i="1"/>
  <c r="W195" i="1"/>
  <c r="W166" i="1"/>
  <c r="W279" i="1"/>
  <c r="W220" i="1"/>
  <c r="W204" i="1"/>
  <c r="W286" i="1"/>
  <c r="W247" i="1"/>
  <c r="W209" i="1"/>
  <c r="W288" i="1"/>
  <c r="W260" i="1"/>
  <c r="AJ149" i="2" s="1"/>
  <c r="W222" i="1"/>
  <c r="W256" i="1"/>
  <c r="W228" i="1"/>
  <c r="W224" i="1"/>
  <c r="W160" i="1"/>
  <c r="AJ49" i="2" s="1"/>
  <c r="W184" i="1"/>
  <c r="W182" i="1"/>
  <c r="W280" i="1"/>
  <c r="AJ169" i="2" s="1"/>
  <c r="W248" i="1"/>
  <c r="W208" i="1"/>
  <c r="W206" i="1"/>
  <c r="W240" i="1"/>
  <c r="W190" i="1"/>
  <c r="W216" i="1"/>
  <c r="W214" i="1"/>
  <c r="W272" i="1"/>
  <c r="AJ161" i="2" s="1"/>
  <c r="W192" i="1"/>
  <c r="W306" i="1"/>
  <c r="X306" i="1" s="1"/>
  <c r="Y306" i="1" s="1"/>
  <c r="W314" i="1"/>
  <c r="X314" i="1" s="1"/>
  <c r="Y314" i="1" s="1"/>
  <c r="W313" i="1"/>
  <c r="X313" i="1" s="1"/>
  <c r="Y313" i="1" s="1"/>
  <c r="W312" i="1"/>
  <c r="X312" i="1" s="1"/>
  <c r="Y312" i="1" s="1"/>
  <c r="W310" i="1"/>
  <c r="X310" i="1" s="1"/>
  <c r="Y310" i="1" s="1"/>
  <c r="W307" i="1"/>
  <c r="X307" i="1" s="1"/>
  <c r="Y307" i="1" s="1"/>
  <c r="W315" i="1"/>
  <c r="X315" i="1" s="1"/>
  <c r="Y315" i="1" s="1"/>
  <c r="W318" i="1"/>
  <c r="X318" i="1" s="1"/>
  <c r="Y318" i="1" s="1"/>
  <c r="W302" i="1"/>
  <c r="X302" i="1" s="1"/>
  <c r="Y302" i="1" s="1"/>
  <c r="X30" i="1"/>
  <c r="Y30" i="1" s="1"/>
  <c r="W305" i="1"/>
  <c r="X305" i="1" s="1"/>
  <c r="Y305" i="1" s="1"/>
  <c r="W308" i="1"/>
  <c r="X308" i="1" s="1"/>
  <c r="Y308" i="1" s="1"/>
  <c r="W309" i="1"/>
  <c r="X309" i="1" s="1"/>
  <c r="Y309" i="1" s="1"/>
  <c r="W317" i="1"/>
  <c r="X317" i="1" s="1"/>
  <c r="Y317" i="1" s="1"/>
  <c r="U347" i="1"/>
  <c r="X96" i="1"/>
  <c r="Y96" i="1" s="1"/>
  <c r="X48" i="1"/>
  <c r="Y48" i="1" s="1"/>
  <c r="Y56" i="1"/>
  <c r="Y80" i="1"/>
  <c r="X104" i="1"/>
  <c r="Y104" i="1" s="1"/>
  <c r="Y88" i="1"/>
  <c r="X59" i="1"/>
  <c r="Y59" i="1" s="1"/>
  <c r="X35" i="1"/>
  <c r="Y35" i="1" s="1"/>
  <c r="X67" i="1"/>
  <c r="Y67" i="1" s="1"/>
  <c r="X99" i="1"/>
  <c r="Y99" i="1" s="1"/>
  <c r="Y62" i="1"/>
  <c r="Y94" i="1"/>
  <c r="Y22" i="1"/>
  <c r="X40" i="1"/>
  <c r="Y40" i="1" s="1"/>
  <c r="X54" i="1"/>
  <c r="Y54" i="1" s="1"/>
  <c r="X86" i="1"/>
  <c r="Y86" i="1" s="1"/>
  <c r="X91" i="1"/>
  <c r="Y91" i="1" s="1"/>
  <c r="Y14" i="1"/>
  <c r="Y46" i="1"/>
  <c r="X64" i="1"/>
  <c r="Y64" i="1" s="1"/>
  <c r="Y78" i="1"/>
  <c r="Y110" i="1"/>
  <c r="X38" i="1"/>
  <c r="Y38" i="1" s="1"/>
  <c r="X70" i="1"/>
  <c r="Y70" i="1" s="1"/>
  <c r="X102" i="1"/>
  <c r="Y102" i="1" s="1"/>
  <c r="X17" i="1"/>
  <c r="Y17" i="1" s="1"/>
  <c r="X25" i="1"/>
  <c r="Y25" i="1" s="1"/>
  <c r="X33" i="1"/>
  <c r="Y33" i="1" s="1"/>
  <c r="X47" i="1"/>
  <c r="Y47" i="1" s="1"/>
  <c r="X63" i="1"/>
  <c r="Y63" i="1" s="1"/>
  <c r="X79" i="1"/>
  <c r="Y79" i="1" s="1"/>
  <c r="Y15" i="1"/>
  <c r="X18" i="1"/>
  <c r="Y18" i="1" s="1"/>
  <c r="Y23" i="1"/>
  <c r="X26" i="1"/>
  <c r="Y26" i="1" s="1"/>
  <c r="Y31" i="1"/>
  <c r="X34" i="1"/>
  <c r="Y34" i="1" s="1"/>
  <c r="Y39" i="1"/>
  <c r="X42" i="1"/>
  <c r="Y42" i="1" s="1"/>
  <c r="X50" i="1"/>
  <c r="Y50" i="1" s="1"/>
  <c r="Y55" i="1"/>
  <c r="X58" i="1"/>
  <c r="Y58" i="1" s="1"/>
  <c r="X66" i="1"/>
  <c r="Y66" i="1" s="1"/>
  <c r="Y71" i="1"/>
  <c r="X74" i="1"/>
  <c r="Y74" i="1" s="1"/>
  <c r="X82" i="1"/>
  <c r="Y82" i="1" s="1"/>
  <c r="Y87" i="1"/>
  <c r="X90" i="1"/>
  <c r="Y90" i="1" s="1"/>
  <c r="Y95" i="1"/>
  <c r="X98" i="1"/>
  <c r="Y98" i="1" s="1"/>
  <c r="Y103" i="1"/>
  <c r="X106" i="1"/>
  <c r="Y106" i="1" s="1"/>
  <c r="Y111" i="1"/>
  <c r="X21" i="1"/>
  <c r="Y21" i="1" s="1"/>
  <c r="X29" i="1"/>
  <c r="Y29" i="1" s="1"/>
  <c r="X37" i="1"/>
  <c r="Y37" i="1" s="1"/>
  <c r="X45" i="1"/>
  <c r="Y45" i="1" s="1"/>
  <c r="X53" i="1"/>
  <c r="Y53" i="1" s="1"/>
  <c r="X61" i="1"/>
  <c r="Y61" i="1" s="1"/>
  <c r="X69" i="1"/>
  <c r="Y69" i="1" s="1"/>
  <c r="X77" i="1"/>
  <c r="Y77" i="1" s="1"/>
  <c r="X85" i="1"/>
  <c r="Y85" i="1" s="1"/>
  <c r="X93" i="1"/>
  <c r="Y93" i="1" s="1"/>
  <c r="X101" i="1"/>
  <c r="Y101" i="1" s="1"/>
  <c r="X109" i="1"/>
  <c r="Y109" i="1" s="1"/>
  <c r="W344" i="1"/>
  <c r="X344" i="1" s="1"/>
  <c r="Y344" i="1" s="1"/>
  <c r="W320" i="1"/>
  <c r="X320" i="1" s="1"/>
  <c r="Y320" i="1" s="1"/>
  <c r="W339" i="1"/>
  <c r="X339" i="1" s="1"/>
  <c r="Y339" i="1" s="1"/>
  <c r="W335" i="1"/>
  <c r="X335" i="1" s="1"/>
  <c r="Y335" i="1" s="1"/>
  <c r="W343" i="1"/>
  <c r="X343" i="1" s="1"/>
  <c r="Y343" i="1" s="1"/>
  <c r="W342" i="1"/>
  <c r="X342" i="1" s="1"/>
  <c r="Y342" i="1" s="1"/>
  <c r="W333" i="1"/>
  <c r="X333" i="1" s="1"/>
  <c r="Y333" i="1" s="1"/>
  <c r="W327" i="1"/>
  <c r="X327" i="1" s="1"/>
  <c r="Y327" i="1" s="1"/>
  <c r="W334" i="1"/>
  <c r="X334" i="1" s="1"/>
  <c r="Y334" i="1" s="1"/>
  <c r="W338" i="1"/>
  <c r="X338" i="1" s="1"/>
  <c r="Y338" i="1" s="1"/>
  <c r="W337" i="1"/>
  <c r="X337" i="1" s="1"/>
  <c r="Y337" i="1" s="1"/>
  <c r="W336" i="1"/>
  <c r="X336" i="1" s="1"/>
  <c r="Y336" i="1" s="1"/>
  <c r="W324" i="1"/>
  <c r="X324" i="1" s="1"/>
  <c r="Y324" i="1" s="1"/>
  <c r="W328" i="1"/>
  <c r="X328" i="1" s="1"/>
  <c r="Y328" i="1" s="1"/>
  <c r="W329" i="1"/>
  <c r="X329" i="1" s="1"/>
  <c r="Y329" i="1" s="1"/>
  <c r="A328" i="1"/>
  <c r="A329" i="1" s="1"/>
  <c r="A330" i="1" s="1"/>
  <c r="A331" i="1" s="1"/>
  <c r="A332" i="1" s="1"/>
  <c r="A333" i="1" s="1"/>
  <c r="A334" i="1"/>
  <c r="A335" i="1" s="1"/>
  <c r="A336" i="1" s="1"/>
  <c r="A337" i="1" s="1"/>
  <c r="A338" i="1" s="1"/>
  <c r="A339" i="1" s="1"/>
  <c r="A340" i="1" s="1"/>
  <c r="A341" i="1" s="1"/>
  <c r="A342" i="1" s="1"/>
  <c r="A343" i="1" s="1"/>
  <c r="A344" i="1" s="1"/>
  <c r="A345" i="1" s="1"/>
  <c r="A346" i="1" s="1"/>
  <c r="W330" i="1"/>
  <c r="X330" i="1" s="1"/>
  <c r="Y330" i="1" s="1"/>
  <c r="W325" i="1"/>
  <c r="X325" i="1" s="1"/>
  <c r="Y325" i="1" s="1"/>
  <c r="W331" i="1"/>
  <c r="X331" i="1" s="1"/>
  <c r="Y331" i="1" s="1"/>
  <c r="W345" i="1"/>
  <c r="X345" i="1" s="1"/>
  <c r="Y345" i="1" s="1"/>
  <c r="W326" i="1"/>
  <c r="X326" i="1" s="1"/>
  <c r="Y326" i="1" s="1"/>
  <c r="W332" i="1"/>
  <c r="X332" i="1" s="1"/>
  <c r="Y332" i="1" s="1"/>
  <c r="W341" i="1"/>
  <c r="X341" i="1" s="1"/>
  <c r="Y341" i="1" s="1"/>
  <c r="W346" i="1"/>
  <c r="X346" i="1" s="1"/>
  <c r="Y346" i="1" s="1"/>
  <c r="W340" i="1"/>
  <c r="X340" i="1" s="1"/>
  <c r="R347" i="1"/>
  <c r="Q347" i="1"/>
  <c r="K292" i="1"/>
  <c r="L292" i="1"/>
  <c r="M292" i="1"/>
  <c r="N292" i="1"/>
  <c r="O292" i="1"/>
  <c r="Q292" i="1"/>
  <c r="R292" i="1"/>
  <c r="AJ98" i="2" l="1"/>
  <c r="AJ168" i="2"/>
  <c r="AJ111" i="2"/>
  <c r="AJ143" i="2"/>
  <c r="AJ73" i="2"/>
  <c r="AJ129" i="2"/>
  <c r="AJ136" i="2"/>
  <c r="AJ137" i="2"/>
  <c r="AJ105" i="2"/>
  <c r="AJ95" i="2"/>
  <c r="AJ117" i="2"/>
  <c r="AJ145" i="2"/>
  <c r="AJ113" i="2"/>
  <c r="AJ81" i="2"/>
  <c r="AJ177" i="2"/>
  <c r="AJ80" i="2"/>
  <c r="AJ103" i="2"/>
  <c r="AJ71" i="2"/>
  <c r="AJ79" i="2"/>
  <c r="AJ97" i="2"/>
  <c r="AB27" i="2"/>
  <c r="X254" i="1"/>
  <c r="Y254" i="1" s="1"/>
  <c r="X178" i="1"/>
  <c r="Y178" i="1" s="1"/>
  <c r="AJ67" i="2"/>
  <c r="X265" i="1"/>
  <c r="Y265" i="1" s="1"/>
  <c r="AJ154" i="2"/>
  <c r="X278" i="1"/>
  <c r="Y278" i="1" s="1"/>
  <c r="AJ167" i="2"/>
  <c r="X253" i="1"/>
  <c r="Y253" i="1" s="1"/>
  <c r="AJ142" i="2"/>
  <c r="X239" i="1"/>
  <c r="Y239" i="1" s="1"/>
  <c r="AJ128" i="2"/>
  <c r="X269" i="1"/>
  <c r="Y269" i="1" s="1"/>
  <c r="AJ158" i="2"/>
  <c r="X226" i="1"/>
  <c r="Y226" i="1" s="1"/>
  <c r="AJ115" i="2"/>
  <c r="X200" i="1"/>
  <c r="Y200" i="1" s="1"/>
  <c r="AJ89" i="2"/>
  <c r="X275" i="1"/>
  <c r="Y275" i="1" s="1"/>
  <c r="AJ164" i="2"/>
  <c r="X276" i="1"/>
  <c r="Y276" i="1" s="1"/>
  <c r="AJ165" i="2"/>
  <c r="X162" i="1"/>
  <c r="Y162" i="1" s="1"/>
  <c r="AJ51" i="2"/>
  <c r="X258" i="1"/>
  <c r="Y258" i="1" s="1"/>
  <c r="AJ147" i="2"/>
  <c r="X287" i="1"/>
  <c r="Y287" i="1" s="1"/>
  <c r="AJ176" i="2"/>
  <c r="X237" i="1"/>
  <c r="Y237" i="1" s="1"/>
  <c r="AJ126" i="2"/>
  <c r="X273" i="1"/>
  <c r="Y273" i="1" s="1"/>
  <c r="AJ162" i="2"/>
  <c r="X201" i="1"/>
  <c r="Y201" i="1" s="1"/>
  <c r="AJ90" i="2"/>
  <c r="X230" i="1"/>
  <c r="Y230" i="1" s="1"/>
  <c r="AJ119" i="2"/>
  <c r="X290" i="1"/>
  <c r="Y290" i="1" s="1"/>
  <c r="AJ179" i="2"/>
  <c r="X219" i="1"/>
  <c r="Y219" i="1" s="1"/>
  <c r="AJ108" i="2"/>
  <c r="X188" i="1"/>
  <c r="AJ77" i="2"/>
  <c r="X232" i="1"/>
  <c r="Y232" i="1" s="1"/>
  <c r="AJ121" i="2"/>
  <c r="X252" i="1"/>
  <c r="Y252" i="1" s="1"/>
  <c r="AJ141" i="2"/>
  <c r="X267" i="1"/>
  <c r="Y267" i="1" s="1"/>
  <c r="AJ156" i="2"/>
  <c r="X169" i="1"/>
  <c r="Y169" i="1" s="1"/>
  <c r="AJ58" i="2"/>
  <c r="X271" i="1"/>
  <c r="Y271" i="1" s="1"/>
  <c r="AJ160" i="2"/>
  <c r="X243" i="1"/>
  <c r="Y243" i="1" s="1"/>
  <c r="AJ132" i="2"/>
  <c r="X283" i="1"/>
  <c r="Y283" i="1" s="1"/>
  <c r="AJ172" i="2"/>
  <c r="X199" i="1"/>
  <c r="Y199" i="1" s="1"/>
  <c r="AJ88" i="2"/>
  <c r="X282" i="1"/>
  <c r="Y282" i="1" s="1"/>
  <c r="AJ171" i="2"/>
  <c r="X176" i="1"/>
  <c r="Y176" i="1" s="1"/>
  <c r="AJ65" i="2"/>
  <c r="X189" i="1"/>
  <c r="Y189" i="1" s="1"/>
  <c r="AJ78" i="2"/>
  <c r="X173" i="1"/>
  <c r="Y173" i="1" s="1"/>
  <c r="AJ62" i="2"/>
  <c r="X165" i="1"/>
  <c r="Y165" i="1" s="1"/>
  <c r="AJ54" i="2"/>
  <c r="X262" i="1"/>
  <c r="Y262" i="1" s="1"/>
  <c r="AJ151" i="2"/>
  <c r="X235" i="1"/>
  <c r="Y235" i="1" s="1"/>
  <c r="AJ124" i="2"/>
  <c r="X196" i="1"/>
  <c r="Y196" i="1" s="1"/>
  <c r="AJ85" i="2"/>
  <c r="X241" i="1"/>
  <c r="Y241" i="1" s="1"/>
  <c r="AJ130" i="2"/>
  <c r="X277" i="1"/>
  <c r="Y277" i="1" s="1"/>
  <c r="AJ166" i="2"/>
  <c r="X205" i="1"/>
  <c r="Y205" i="1" s="1"/>
  <c r="AJ94" i="2"/>
  <c r="X238" i="1"/>
  <c r="Y238" i="1" s="1"/>
  <c r="AJ127" i="2"/>
  <c r="X175" i="1"/>
  <c r="Y175" i="1" s="1"/>
  <c r="AJ64" i="2"/>
  <c r="X223" i="1"/>
  <c r="Y223" i="1" s="1"/>
  <c r="AJ112" i="2"/>
  <c r="X233" i="1"/>
  <c r="Y233" i="1" s="1"/>
  <c r="AJ122" i="2"/>
  <c r="X167" i="1"/>
  <c r="Y167" i="1" s="1"/>
  <c r="AJ56" i="2"/>
  <c r="X195" i="1"/>
  <c r="Y195" i="1" s="1"/>
  <c r="AJ84" i="2"/>
  <c r="X185" i="1"/>
  <c r="Y185" i="1" s="1"/>
  <c r="AJ74" i="2"/>
  <c r="X197" i="1"/>
  <c r="Y197" i="1" s="1"/>
  <c r="AJ86" i="2"/>
  <c r="X186" i="1"/>
  <c r="Y186" i="1" s="1"/>
  <c r="AJ75" i="2"/>
  <c r="X286" i="1"/>
  <c r="Y286" i="1" s="1"/>
  <c r="AJ175" i="2"/>
  <c r="X203" i="1"/>
  <c r="Y203" i="1" s="1"/>
  <c r="AJ92" i="2"/>
  <c r="X193" i="1"/>
  <c r="Y193" i="1" s="1"/>
  <c r="AJ82" i="2"/>
  <c r="X198" i="1"/>
  <c r="Y198" i="1" s="1"/>
  <c r="AJ87" i="2"/>
  <c r="X266" i="1"/>
  <c r="Y266" i="1" s="1"/>
  <c r="AJ155" i="2"/>
  <c r="X251" i="1"/>
  <c r="Y251" i="1" s="1"/>
  <c r="AJ140" i="2"/>
  <c r="X236" i="1"/>
  <c r="Y236" i="1" s="1"/>
  <c r="AJ125" i="2"/>
  <c r="X245" i="1"/>
  <c r="Y245" i="1" s="1"/>
  <c r="AJ134" i="2"/>
  <c r="X281" i="1"/>
  <c r="Y281" i="1" s="1"/>
  <c r="AJ170" i="2"/>
  <c r="X213" i="1"/>
  <c r="Y213" i="1" s="1"/>
  <c r="AJ102" i="2"/>
  <c r="X242" i="1"/>
  <c r="Y242" i="1" s="1"/>
  <c r="AJ131" i="2"/>
  <c r="X179" i="1"/>
  <c r="Y179" i="1" s="1"/>
  <c r="AJ68" i="2"/>
  <c r="X227" i="1"/>
  <c r="Y227" i="1" s="1"/>
  <c r="AJ116" i="2"/>
  <c r="X234" i="1"/>
  <c r="Y234" i="1" s="1"/>
  <c r="AJ123" i="2"/>
  <c r="X166" i="1"/>
  <c r="Y166" i="1" s="1"/>
  <c r="AJ55" i="2"/>
  <c r="X180" i="1"/>
  <c r="Y180" i="1" s="1"/>
  <c r="AJ69" i="2"/>
  <c r="X218" i="1"/>
  <c r="Y218" i="1" s="1"/>
  <c r="AJ107" i="2"/>
  <c r="X207" i="1"/>
  <c r="Y207" i="1" s="1"/>
  <c r="AJ96" i="2"/>
  <c r="X270" i="1"/>
  <c r="Y270" i="1" s="1"/>
  <c r="AJ159" i="2"/>
  <c r="X244" i="1"/>
  <c r="Y244" i="1" s="1"/>
  <c r="AJ133" i="2"/>
  <c r="X249" i="1"/>
  <c r="Y249" i="1" s="1"/>
  <c r="AJ138" i="2"/>
  <c r="X217" i="1"/>
  <c r="Y217" i="1" s="1"/>
  <c r="AJ106" i="2"/>
  <c r="X183" i="1"/>
  <c r="Y183" i="1" s="1"/>
  <c r="AJ72" i="2"/>
  <c r="X220" i="1"/>
  <c r="Y220" i="1" s="1"/>
  <c r="AJ109" i="2"/>
  <c r="X211" i="1"/>
  <c r="Y211" i="1" s="1"/>
  <c r="AJ100" i="2"/>
  <c r="X177" i="1"/>
  <c r="Y177" i="1" s="1"/>
  <c r="AJ66" i="2"/>
  <c r="X168" i="1"/>
  <c r="Y168" i="1" s="1"/>
  <c r="AJ57" i="2"/>
  <c r="X225" i="1"/>
  <c r="Y225" i="1" s="1"/>
  <c r="AJ114" i="2"/>
  <c r="X163" i="1"/>
  <c r="Y163" i="1" s="1"/>
  <c r="AJ52" i="2"/>
  <c r="X259" i="1"/>
  <c r="Y259" i="1" s="1"/>
  <c r="AJ148" i="2"/>
  <c r="X264" i="1"/>
  <c r="Y264" i="1" s="1"/>
  <c r="AJ153" i="2"/>
  <c r="X257" i="1"/>
  <c r="Y257" i="1" s="1"/>
  <c r="AJ146" i="2"/>
  <c r="X289" i="1"/>
  <c r="Y289" i="1" s="1"/>
  <c r="AJ178" i="2"/>
  <c r="X202" i="1"/>
  <c r="Y202" i="1" s="1"/>
  <c r="AJ91" i="2"/>
  <c r="X250" i="1"/>
  <c r="Y250" i="1" s="1"/>
  <c r="AJ139" i="2"/>
  <c r="X212" i="1"/>
  <c r="Y212" i="1" s="1"/>
  <c r="AJ101" i="2"/>
  <c r="X172" i="1"/>
  <c r="Y172" i="1" s="1"/>
  <c r="AJ61" i="2"/>
  <c r="X187" i="1"/>
  <c r="Y187" i="1" s="1"/>
  <c r="AJ76" i="2"/>
  <c r="X284" i="1"/>
  <c r="Y284" i="1" s="1"/>
  <c r="AJ173" i="2"/>
  <c r="X174" i="1"/>
  <c r="Y174" i="1" s="1"/>
  <c r="AJ63" i="2"/>
  <c r="X204" i="1"/>
  <c r="Y204" i="1" s="1"/>
  <c r="AJ93" i="2"/>
  <c r="X221" i="1"/>
  <c r="Y221" i="1" s="1"/>
  <c r="AJ110" i="2"/>
  <c r="X255" i="1"/>
  <c r="Y255" i="1" s="1"/>
  <c r="AJ144" i="2"/>
  <c r="X285" i="1"/>
  <c r="Y285" i="1" s="1"/>
  <c r="AJ174" i="2"/>
  <c r="X246" i="1"/>
  <c r="Y246" i="1" s="1"/>
  <c r="AJ135" i="2"/>
  <c r="X231" i="1"/>
  <c r="Y231" i="1" s="1"/>
  <c r="AJ120" i="2"/>
  <c r="X215" i="1"/>
  <c r="Y215" i="1" s="1"/>
  <c r="AJ104" i="2"/>
  <c r="X181" i="1"/>
  <c r="Y181" i="1" s="1"/>
  <c r="AJ70" i="2"/>
  <c r="X171" i="1"/>
  <c r="Y171" i="1" s="1"/>
  <c r="AJ60" i="2"/>
  <c r="X229" i="1"/>
  <c r="Y229" i="1" s="1"/>
  <c r="AJ118" i="2"/>
  <c r="X164" i="1"/>
  <c r="Y164" i="1" s="1"/>
  <c r="AJ53" i="2"/>
  <c r="X263" i="1"/>
  <c r="Y263" i="1" s="1"/>
  <c r="AJ152" i="2"/>
  <c r="X268" i="1"/>
  <c r="Y268" i="1" s="1"/>
  <c r="AJ157" i="2"/>
  <c r="X261" i="1"/>
  <c r="Y261" i="1" s="1"/>
  <c r="AJ150" i="2"/>
  <c r="X194" i="1"/>
  <c r="Y194" i="1" s="1"/>
  <c r="AJ83" i="2"/>
  <c r="X210" i="1"/>
  <c r="Y210" i="1" s="1"/>
  <c r="AJ99" i="2"/>
  <c r="X274" i="1"/>
  <c r="Y274" i="1" s="1"/>
  <c r="AJ163" i="2"/>
  <c r="X170" i="1"/>
  <c r="Y170" i="1" s="1"/>
  <c r="AJ59" i="2"/>
  <c r="X161" i="1"/>
  <c r="Y161" i="1" s="1"/>
  <c r="AJ50" i="2"/>
  <c r="AB16" i="2"/>
  <c r="AD16" i="2" s="1"/>
  <c r="AB26" i="2"/>
  <c r="AF37" i="2"/>
  <c r="AB17" i="2"/>
  <c r="AD17" i="2" s="1"/>
  <c r="P15" i="2"/>
  <c r="AB39" i="2" s="1"/>
  <c r="AE37" i="2"/>
  <c r="AC37" i="2"/>
  <c r="AG37" i="2" s="1"/>
  <c r="R40" i="2" s="1"/>
  <c r="AB38" i="2"/>
  <c r="Z40" i="2"/>
  <c r="Z19" i="2"/>
  <c r="Y188" i="1"/>
  <c r="X279" i="1"/>
  <c r="Y279" i="1" s="1"/>
  <c r="X247" i="1"/>
  <c r="Y247" i="1" s="1"/>
  <c r="X206" i="1"/>
  <c r="Y206" i="1" s="1"/>
  <c r="X222" i="1"/>
  <c r="Y222" i="1" s="1"/>
  <c r="X260" i="1"/>
  <c r="Y260" i="1" s="1"/>
  <c r="X208" i="1"/>
  <c r="Y208" i="1" s="1"/>
  <c r="X256" i="1"/>
  <c r="Y256" i="1" s="1"/>
  <c r="X190" i="1"/>
  <c r="Y190" i="1" s="1"/>
  <c r="X280" i="1"/>
  <c r="Y280" i="1" s="1"/>
  <c r="X224" i="1"/>
  <c r="Y224" i="1" s="1"/>
  <c r="X160" i="1"/>
  <c r="Y160" i="1" s="1"/>
  <c r="X272" i="1"/>
  <c r="Y272" i="1" s="1"/>
  <c r="X209" i="1"/>
  <c r="Y209" i="1" s="1"/>
  <c r="X216" i="1"/>
  <c r="Y216" i="1" s="1"/>
  <c r="X184" i="1"/>
  <c r="Y184" i="1" s="1"/>
  <c r="X248" i="1"/>
  <c r="Y248" i="1" s="1"/>
  <c r="X288" i="1"/>
  <c r="Y288" i="1" s="1"/>
  <c r="X192" i="1"/>
  <c r="Y192" i="1" s="1"/>
  <c r="X240" i="1"/>
  <c r="Y240" i="1" s="1"/>
  <c r="X214" i="1"/>
  <c r="Y214" i="1" s="1"/>
  <c r="X182" i="1"/>
  <c r="Y182" i="1" s="1"/>
  <c r="X228" i="1"/>
  <c r="Y228" i="1" s="1"/>
  <c r="Y340" i="1"/>
  <c r="W323" i="1"/>
  <c r="W301" i="1"/>
  <c r="X301" i="1" s="1"/>
  <c r="W321" i="1"/>
  <c r="W322" i="1"/>
  <c r="U292" i="1"/>
  <c r="X13" i="1"/>
  <c r="P347" i="1"/>
  <c r="O347" i="1"/>
  <c r="N347" i="1"/>
  <c r="M347" i="1"/>
  <c r="L347" i="1"/>
  <c r="K347" i="1"/>
  <c r="W124" i="1"/>
  <c r="AJ13" i="2" s="1"/>
  <c r="W125" i="1"/>
  <c r="AJ14" i="2" s="1"/>
  <c r="W126" i="1"/>
  <c r="AJ15" i="2" s="1"/>
  <c r="W127" i="1"/>
  <c r="AJ16" i="2" s="1"/>
  <c r="W128" i="1"/>
  <c r="AJ17" i="2" s="1"/>
  <c r="W129" i="1"/>
  <c r="AJ18" i="2" s="1"/>
  <c r="W130" i="1"/>
  <c r="AJ19" i="2" s="1"/>
  <c r="W131" i="1"/>
  <c r="AJ20" i="2" s="1"/>
  <c r="W132" i="1"/>
  <c r="AJ21" i="2" s="1"/>
  <c r="W133" i="1"/>
  <c r="AJ22" i="2" s="1"/>
  <c r="W134" i="1"/>
  <c r="AJ23" i="2" s="1"/>
  <c r="W135" i="1"/>
  <c r="AJ24" i="2" s="1"/>
  <c r="W136" i="1"/>
  <c r="AJ25" i="2" s="1"/>
  <c r="W137" i="1"/>
  <c r="AJ26" i="2" s="1"/>
  <c r="W138" i="1"/>
  <c r="AJ27" i="2" s="1"/>
  <c r="W139" i="1"/>
  <c r="AJ28" i="2" s="1"/>
  <c r="W140" i="1"/>
  <c r="AJ29" i="2" s="1"/>
  <c r="W141" i="1"/>
  <c r="AJ30" i="2" s="1"/>
  <c r="W142" i="1"/>
  <c r="AJ31" i="2" s="1"/>
  <c r="W143" i="1"/>
  <c r="AJ32" i="2" s="1"/>
  <c r="W144" i="1"/>
  <c r="AJ33" i="2" s="1"/>
  <c r="W145" i="1"/>
  <c r="AJ34" i="2" s="1"/>
  <c r="W146" i="1"/>
  <c r="AJ35" i="2" s="1"/>
  <c r="W147" i="1"/>
  <c r="AJ36" i="2" s="1"/>
  <c r="W148" i="1"/>
  <c r="AJ37" i="2" s="1"/>
  <c r="W149" i="1"/>
  <c r="AJ38" i="2" s="1"/>
  <c r="W150" i="1"/>
  <c r="AJ39" i="2" s="1"/>
  <c r="W151" i="1"/>
  <c r="AJ40" i="2" s="1"/>
  <c r="W152" i="1"/>
  <c r="AJ41" i="2" s="1"/>
  <c r="W154" i="1"/>
  <c r="AJ43" i="2" s="1"/>
  <c r="W155" i="1"/>
  <c r="AJ44" i="2" s="1"/>
  <c r="W156" i="1"/>
  <c r="AJ45" i="2" s="1"/>
  <c r="W157" i="1"/>
  <c r="AJ46" i="2" s="1"/>
  <c r="W158" i="1"/>
  <c r="AJ47" i="2" s="1"/>
  <c r="W159" i="1"/>
  <c r="AJ48" i="2" s="1"/>
  <c r="W123" i="1"/>
  <c r="AJ12" i="2" s="1"/>
  <c r="L100" i="3"/>
  <c r="K100" i="3"/>
  <c r="J100" i="3"/>
  <c r="I100" i="3"/>
  <c r="G100" i="3"/>
  <c r="H100" i="3" s="1"/>
  <c r="L99" i="3"/>
  <c r="K99" i="3"/>
  <c r="J99" i="3"/>
  <c r="I99" i="3"/>
  <c r="G99" i="3"/>
  <c r="H99" i="3" s="1"/>
  <c r="L98" i="3"/>
  <c r="K98" i="3"/>
  <c r="J98" i="3"/>
  <c r="I98" i="3"/>
  <c r="G98" i="3"/>
  <c r="H98" i="3" s="1"/>
  <c r="L97" i="3"/>
  <c r="K97" i="3"/>
  <c r="J97" i="3"/>
  <c r="I97" i="3"/>
  <c r="G97" i="3"/>
  <c r="H97" i="3" s="1"/>
  <c r="L96" i="3"/>
  <c r="K96" i="3"/>
  <c r="J96" i="3"/>
  <c r="I96" i="3"/>
  <c r="G96" i="3"/>
  <c r="H96" i="3" s="1"/>
  <c r="L95" i="3"/>
  <c r="K95" i="3"/>
  <c r="J95" i="3"/>
  <c r="I95" i="3"/>
  <c r="G95" i="3"/>
  <c r="H95" i="3" s="1"/>
  <c r="L94" i="3"/>
  <c r="K94" i="3"/>
  <c r="J94" i="3"/>
  <c r="I94" i="3"/>
  <c r="G94" i="3"/>
  <c r="H94" i="3" s="1"/>
  <c r="L93" i="3"/>
  <c r="K93" i="3"/>
  <c r="J93" i="3"/>
  <c r="I93" i="3"/>
  <c r="G93" i="3"/>
  <c r="H93" i="3" s="1"/>
  <c r="L92" i="3"/>
  <c r="K92" i="3"/>
  <c r="J92" i="3"/>
  <c r="I92" i="3"/>
  <c r="G92" i="3"/>
  <c r="H92" i="3" s="1"/>
  <c r="L91" i="3"/>
  <c r="K91" i="3"/>
  <c r="J91" i="3"/>
  <c r="I91" i="3"/>
  <c r="G91" i="3"/>
  <c r="H91" i="3" s="1"/>
  <c r="L90" i="3"/>
  <c r="K90" i="3"/>
  <c r="J90" i="3"/>
  <c r="I90" i="3"/>
  <c r="G90" i="3"/>
  <c r="H90" i="3" s="1"/>
  <c r="L89" i="3"/>
  <c r="K89" i="3"/>
  <c r="J89" i="3"/>
  <c r="I89" i="3"/>
  <c r="G89" i="3"/>
  <c r="H89" i="3" s="1"/>
  <c r="L88" i="3"/>
  <c r="K88" i="3"/>
  <c r="J88" i="3"/>
  <c r="I88" i="3"/>
  <c r="G88" i="3"/>
  <c r="H88" i="3" s="1"/>
  <c r="L87" i="3"/>
  <c r="K87" i="3"/>
  <c r="J87" i="3"/>
  <c r="I87" i="3"/>
  <c r="G87" i="3"/>
  <c r="H87" i="3" s="1"/>
  <c r="L86" i="3"/>
  <c r="K86" i="3"/>
  <c r="J86" i="3"/>
  <c r="I86" i="3"/>
  <c r="G86" i="3"/>
  <c r="H86" i="3" s="1"/>
  <c r="L85" i="3"/>
  <c r="K85" i="3"/>
  <c r="J85" i="3"/>
  <c r="I85" i="3"/>
  <c r="G85" i="3"/>
  <c r="H85" i="3" s="1"/>
  <c r="L84" i="3"/>
  <c r="K84" i="3"/>
  <c r="J84" i="3"/>
  <c r="I84" i="3"/>
  <c r="G84" i="3"/>
  <c r="H84" i="3" s="1"/>
  <c r="L83" i="3"/>
  <c r="K83" i="3"/>
  <c r="J83" i="3"/>
  <c r="I83" i="3"/>
  <c r="G83" i="3"/>
  <c r="H83" i="3" s="1"/>
  <c r="L82" i="3"/>
  <c r="K82" i="3"/>
  <c r="J82" i="3"/>
  <c r="I82" i="3"/>
  <c r="G82" i="3"/>
  <c r="H82" i="3" s="1"/>
  <c r="L81" i="3"/>
  <c r="K81" i="3"/>
  <c r="J81" i="3"/>
  <c r="I81" i="3"/>
  <c r="G81" i="3"/>
  <c r="H81" i="3" s="1"/>
  <c r="L80" i="3"/>
  <c r="K80" i="3"/>
  <c r="J80" i="3"/>
  <c r="I80" i="3"/>
  <c r="G80" i="3"/>
  <c r="H80" i="3" s="1"/>
  <c r="L79" i="3"/>
  <c r="K79" i="3"/>
  <c r="J79" i="3"/>
  <c r="I79" i="3"/>
  <c r="G79" i="3"/>
  <c r="H79" i="3" s="1"/>
  <c r="L78" i="3"/>
  <c r="K78" i="3"/>
  <c r="J78" i="3"/>
  <c r="I78" i="3"/>
  <c r="G78" i="3"/>
  <c r="H78" i="3" s="1"/>
  <c r="L77" i="3"/>
  <c r="K77" i="3"/>
  <c r="J77" i="3"/>
  <c r="I77" i="3"/>
  <c r="G77" i="3"/>
  <c r="H77" i="3" s="1"/>
  <c r="L76" i="3"/>
  <c r="K76" i="3"/>
  <c r="J76" i="3"/>
  <c r="I76" i="3"/>
  <c r="G76" i="3"/>
  <c r="H76" i="3" s="1"/>
  <c r="L75" i="3"/>
  <c r="K75" i="3"/>
  <c r="J75" i="3"/>
  <c r="I75" i="3"/>
  <c r="G75" i="3"/>
  <c r="H75" i="3" s="1"/>
  <c r="L74" i="3"/>
  <c r="K74" i="3"/>
  <c r="J74" i="3"/>
  <c r="I74" i="3"/>
  <c r="G74" i="3"/>
  <c r="H74" i="3" s="1"/>
  <c r="L73" i="3"/>
  <c r="K73" i="3"/>
  <c r="J73" i="3"/>
  <c r="I73" i="3"/>
  <c r="G73" i="3"/>
  <c r="H73" i="3" s="1"/>
  <c r="L72" i="3"/>
  <c r="K72" i="3"/>
  <c r="J72" i="3"/>
  <c r="I72" i="3"/>
  <c r="G72" i="3"/>
  <c r="H72" i="3" s="1"/>
  <c r="L71" i="3"/>
  <c r="K71" i="3"/>
  <c r="J71" i="3"/>
  <c r="I71" i="3"/>
  <c r="G71" i="3"/>
  <c r="H71" i="3" s="1"/>
  <c r="L70" i="3"/>
  <c r="K70" i="3"/>
  <c r="J70" i="3"/>
  <c r="I70" i="3"/>
  <c r="G70" i="3"/>
  <c r="H70" i="3" s="1"/>
  <c r="L69" i="3"/>
  <c r="K69" i="3"/>
  <c r="J69" i="3"/>
  <c r="I69" i="3"/>
  <c r="G69" i="3"/>
  <c r="H69" i="3" s="1"/>
  <c r="L68" i="3"/>
  <c r="K68" i="3"/>
  <c r="J68" i="3"/>
  <c r="I68" i="3"/>
  <c r="G68" i="3"/>
  <c r="H68" i="3" s="1"/>
  <c r="L67" i="3"/>
  <c r="K67" i="3"/>
  <c r="J67" i="3"/>
  <c r="I67" i="3"/>
  <c r="G67" i="3"/>
  <c r="H67" i="3" s="1"/>
  <c r="L66" i="3"/>
  <c r="K66" i="3"/>
  <c r="J66" i="3"/>
  <c r="I66" i="3"/>
  <c r="G66" i="3"/>
  <c r="H66" i="3" s="1"/>
  <c r="L65" i="3"/>
  <c r="K65" i="3"/>
  <c r="J65" i="3"/>
  <c r="I65" i="3"/>
  <c r="G65" i="3"/>
  <c r="H65" i="3" s="1"/>
  <c r="L64" i="3"/>
  <c r="K64" i="3"/>
  <c r="J64" i="3"/>
  <c r="I64" i="3"/>
  <c r="G64" i="3"/>
  <c r="H64" i="3" s="1"/>
  <c r="L63" i="3"/>
  <c r="K63" i="3"/>
  <c r="J63" i="3"/>
  <c r="I63" i="3"/>
  <c r="G63" i="3"/>
  <c r="H63" i="3" s="1"/>
  <c r="L62" i="3"/>
  <c r="K62" i="3"/>
  <c r="J62" i="3"/>
  <c r="I62" i="3"/>
  <c r="G62" i="3"/>
  <c r="H62" i="3" s="1"/>
  <c r="L61" i="3"/>
  <c r="K61" i="3"/>
  <c r="J61" i="3"/>
  <c r="I61" i="3"/>
  <c r="G61" i="3"/>
  <c r="H61" i="3" s="1"/>
  <c r="L60" i="3"/>
  <c r="K60" i="3"/>
  <c r="J60" i="3"/>
  <c r="I60" i="3"/>
  <c r="G60" i="3"/>
  <c r="H60" i="3" s="1"/>
  <c r="L59" i="3"/>
  <c r="K59" i="3"/>
  <c r="J59" i="3"/>
  <c r="I59" i="3"/>
  <c r="G59" i="3"/>
  <c r="H59" i="3" s="1"/>
  <c r="L58" i="3"/>
  <c r="K58" i="3"/>
  <c r="J58" i="3"/>
  <c r="I58" i="3"/>
  <c r="G58" i="3"/>
  <c r="H58" i="3" s="1"/>
  <c r="L57" i="3"/>
  <c r="K57" i="3"/>
  <c r="J57" i="3"/>
  <c r="I57" i="3"/>
  <c r="G57" i="3"/>
  <c r="H57" i="3" s="1"/>
  <c r="L56" i="3"/>
  <c r="K56" i="3"/>
  <c r="J56" i="3"/>
  <c r="I56" i="3"/>
  <c r="G56" i="3"/>
  <c r="H56" i="3" s="1"/>
  <c r="L55" i="3"/>
  <c r="K55" i="3"/>
  <c r="J55" i="3"/>
  <c r="I55" i="3"/>
  <c r="G55" i="3"/>
  <c r="H55" i="3" s="1"/>
  <c r="L54" i="3"/>
  <c r="K54" i="3"/>
  <c r="J54" i="3"/>
  <c r="I54" i="3"/>
  <c r="G54" i="3"/>
  <c r="H54" i="3" s="1"/>
  <c r="L53" i="3"/>
  <c r="K53" i="3"/>
  <c r="J53" i="3"/>
  <c r="I53" i="3"/>
  <c r="G53" i="3"/>
  <c r="H53" i="3" s="1"/>
  <c r="L52" i="3"/>
  <c r="K52" i="3"/>
  <c r="J52" i="3"/>
  <c r="I52" i="3"/>
  <c r="G52" i="3"/>
  <c r="H52" i="3" s="1"/>
  <c r="L51" i="3"/>
  <c r="K51" i="3"/>
  <c r="J51" i="3"/>
  <c r="I51" i="3"/>
  <c r="G51" i="3"/>
  <c r="H51" i="3" s="1"/>
  <c r="L50" i="3"/>
  <c r="K50" i="3"/>
  <c r="J50" i="3"/>
  <c r="I50" i="3"/>
  <c r="G50" i="3"/>
  <c r="H50" i="3" s="1"/>
  <c r="L49" i="3"/>
  <c r="K49" i="3"/>
  <c r="J49" i="3"/>
  <c r="I49" i="3"/>
  <c r="G49" i="3"/>
  <c r="H49" i="3" s="1"/>
  <c r="L48" i="3"/>
  <c r="K48" i="3"/>
  <c r="J48" i="3"/>
  <c r="I48" i="3"/>
  <c r="G48" i="3"/>
  <c r="H48" i="3" s="1"/>
  <c r="L47" i="3"/>
  <c r="K47" i="3"/>
  <c r="J47" i="3"/>
  <c r="I47" i="3"/>
  <c r="G47" i="3"/>
  <c r="H47" i="3" s="1"/>
  <c r="L46" i="3"/>
  <c r="K46" i="3"/>
  <c r="J46" i="3"/>
  <c r="I46" i="3"/>
  <c r="G46" i="3"/>
  <c r="H46" i="3" s="1"/>
  <c r="L45" i="3"/>
  <c r="K45" i="3"/>
  <c r="J45" i="3"/>
  <c r="I45" i="3"/>
  <c r="G45" i="3"/>
  <c r="H45" i="3" s="1"/>
  <c r="L44" i="3"/>
  <c r="K44" i="3"/>
  <c r="J44" i="3"/>
  <c r="I44" i="3"/>
  <c r="G44" i="3"/>
  <c r="H44" i="3" s="1"/>
  <c r="L43" i="3"/>
  <c r="K43" i="3"/>
  <c r="J43" i="3"/>
  <c r="I43" i="3"/>
  <c r="G43" i="3"/>
  <c r="H43" i="3" s="1"/>
  <c r="L42" i="3"/>
  <c r="K42" i="3"/>
  <c r="J42" i="3"/>
  <c r="I42" i="3"/>
  <c r="G42" i="3"/>
  <c r="H42" i="3" s="1"/>
  <c r="L41" i="3"/>
  <c r="K41" i="3"/>
  <c r="J41" i="3"/>
  <c r="I41" i="3"/>
  <c r="G41" i="3"/>
  <c r="H41" i="3" s="1"/>
  <c r="L40" i="3"/>
  <c r="K40" i="3"/>
  <c r="J40" i="3"/>
  <c r="I40" i="3"/>
  <c r="G40" i="3"/>
  <c r="H40" i="3" s="1"/>
  <c r="L39" i="3"/>
  <c r="K39" i="3"/>
  <c r="J39" i="3"/>
  <c r="I39" i="3"/>
  <c r="G39" i="3"/>
  <c r="H39" i="3" s="1"/>
  <c r="L38" i="3"/>
  <c r="K38" i="3"/>
  <c r="J38" i="3"/>
  <c r="I38" i="3"/>
  <c r="G38" i="3"/>
  <c r="H38" i="3" s="1"/>
  <c r="L37" i="3"/>
  <c r="K37" i="3"/>
  <c r="J37" i="3"/>
  <c r="I37" i="3"/>
  <c r="G37" i="3"/>
  <c r="H37" i="3" s="1"/>
  <c r="L36" i="3"/>
  <c r="K36" i="3"/>
  <c r="J36" i="3"/>
  <c r="I36" i="3"/>
  <c r="G36" i="3"/>
  <c r="H36" i="3" s="1"/>
  <c r="L35" i="3"/>
  <c r="K35" i="3"/>
  <c r="J35" i="3"/>
  <c r="I35" i="3"/>
  <c r="G35" i="3"/>
  <c r="H35" i="3" s="1"/>
  <c r="L34" i="3"/>
  <c r="K34" i="3"/>
  <c r="J34" i="3"/>
  <c r="I34" i="3"/>
  <c r="G34" i="3"/>
  <c r="H34" i="3" s="1"/>
  <c r="L33" i="3"/>
  <c r="K33" i="3"/>
  <c r="J33" i="3"/>
  <c r="I33" i="3"/>
  <c r="G33" i="3"/>
  <c r="H33" i="3" s="1"/>
  <c r="L32" i="3"/>
  <c r="K32" i="3"/>
  <c r="J32" i="3"/>
  <c r="I32" i="3"/>
  <c r="G32" i="3"/>
  <c r="H32" i="3" s="1"/>
  <c r="L31" i="3"/>
  <c r="K31" i="3"/>
  <c r="J31" i="3"/>
  <c r="I31" i="3"/>
  <c r="G31" i="3"/>
  <c r="H31" i="3" s="1"/>
  <c r="L30" i="3"/>
  <c r="K30" i="3"/>
  <c r="J30" i="3"/>
  <c r="I30" i="3"/>
  <c r="G30" i="3"/>
  <c r="H30" i="3" s="1"/>
  <c r="L29" i="3"/>
  <c r="K29" i="3"/>
  <c r="J29" i="3"/>
  <c r="I29" i="3"/>
  <c r="G29" i="3"/>
  <c r="H29" i="3" s="1"/>
  <c r="L28" i="3"/>
  <c r="K28" i="3"/>
  <c r="J28" i="3"/>
  <c r="I28" i="3"/>
  <c r="G28" i="3"/>
  <c r="H28" i="3" s="1"/>
  <c r="L27" i="3"/>
  <c r="K27" i="3"/>
  <c r="J27" i="3"/>
  <c r="I27" i="3"/>
  <c r="G27" i="3"/>
  <c r="H27" i="3" s="1"/>
  <c r="L26" i="3"/>
  <c r="K26" i="3"/>
  <c r="J26" i="3"/>
  <c r="I26" i="3"/>
  <c r="G26" i="3"/>
  <c r="H26" i="3" s="1"/>
  <c r="L25" i="3"/>
  <c r="K25" i="3"/>
  <c r="J25" i="3"/>
  <c r="I25" i="3"/>
  <c r="G25" i="3"/>
  <c r="H25" i="3" s="1"/>
  <c r="L24" i="3"/>
  <c r="K24" i="3"/>
  <c r="J24" i="3"/>
  <c r="I24" i="3"/>
  <c r="G24" i="3"/>
  <c r="H24" i="3" s="1"/>
  <c r="L23" i="3"/>
  <c r="K23" i="3"/>
  <c r="J23" i="3"/>
  <c r="I23" i="3"/>
  <c r="G23" i="3"/>
  <c r="H23" i="3" s="1"/>
  <c r="L22" i="3"/>
  <c r="K22" i="3"/>
  <c r="J22" i="3"/>
  <c r="I22" i="3"/>
  <c r="G22" i="3"/>
  <c r="H22" i="3" s="1"/>
  <c r="L21" i="3"/>
  <c r="K21" i="3"/>
  <c r="J21" i="3"/>
  <c r="I21" i="3"/>
  <c r="G21" i="3"/>
  <c r="H21" i="3" s="1"/>
  <c r="L20" i="3"/>
  <c r="K20" i="3"/>
  <c r="J20" i="3"/>
  <c r="I20" i="3"/>
  <c r="G20" i="3"/>
  <c r="H20" i="3" s="1"/>
  <c r="L19" i="3"/>
  <c r="K19" i="3"/>
  <c r="J19" i="3"/>
  <c r="I19" i="3"/>
  <c r="G19" i="3"/>
  <c r="H19" i="3" s="1"/>
  <c r="L18" i="3"/>
  <c r="K18" i="3"/>
  <c r="J18" i="3"/>
  <c r="I18" i="3"/>
  <c r="G18" i="3"/>
  <c r="H18" i="3" s="1"/>
  <c r="L17" i="3"/>
  <c r="K17" i="3"/>
  <c r="J17" i="3"/>
  <c r="I17" i="3"/>
  <c r="G17" i="3"/>
  <c r="H17" i="3" s="1"/>
  <c r="L16" i="3"/>
  <c r="K16" i="3"/>
  <c r="J16" i="3"/>
  <c r="I16" i="3"/>
  <c r="G16" i="3"/>
  <c r="H16" i="3" s="1"/>
  <c r="L15" i="3"/>
  <c r="K15" i="3"/>
  <c r="J15" i="3"/>
  <c r="I15" i="3"/>
  <c r="G15" i="3"/>
  <c r="H15" i="3" s="1"/>
  <c r="L14" i="3"/>
  <c r="K14" i="3"/>
  <c r="J14" i="3"/>
  <c r="I14" i="3"/>
  <c r="G14" i="3"/>
  <c r="H14" i="3" s="1"/>
  <c r="L13" i="3"/>
  <c r="K13" i="3"/>
  <c r="J13" i="3"/>
  <c r="I13" i="3"/>
  <c r="G13" i="3"/>
  <c r="H13" i="3" s="1"/>
  <c r="L12" i="3"/>
  <c r="K12" i="3"/>
  <c r="J12" i="3"/>
  <c r="I12" i="3"/>
  <c r="G12" i="3"/>
  <c r="H12" i="3" s="1"/>
  <c r="L11" i="3"/>
  <c r="K11" i="3"/>
  <c r="J11" i="3"/>
  <c r="I11" i="3"/>
  <c r="G11" i="3"/>
  <c r="H11" i="3" s="1"/>
  <c r="L10" i="3"/>
  <c r="K10" i="3"/>
  <c r="J10" i="3"/>
  <c r="I10" i="3"/>
  <c r="G10" i="3"/>
  <c r="H10" i="3" s="1"/>
  <c r="L9" i="3"/>
  <c r="K9" i="3"/>
  <c r="J9" i="3"/>
  <c r="I9" i="3"/>
  <c r="G9" i="3"/>
  <c r="H9" i="3" s="1"/>
  <c r="L8" i="3"/>
  <c r="K8" i="3"/>
  <c r="J8" i="3"/>
  <c r="I8" i="3"/>
  <c r="G8" i="3"/>
  <c r="H8" i="3" s="1"/>
  <c r="L7" i="3"/>
  <c r="K7" i="3"/>
  <c r="J7" i="3"/>
  <c r="I7" i="3"/>
  <c r="G7" i="3"/>
  <c r="H7" i="3" s="1"/>
  <c r="L6" i="3"/>
  <c r="K6" i="3"/>
  <c r="J6" i="3"/>
  <c r="I6" i="3"/>
  <c r="G6" i="3"/>
  <c r="H6" i="3" s="1"/>
  <c r="L5" i="3"/>
  <c r="K5" i="3"/>
  <c r="J5" i="3"/>
  <c r="I5" i="3"/>
  <c r="G5" i="3"/>
  <c r="H5" i="3" s="1"/>
  <c r="L4" i="3"/>
  <c r="K4" i="3"/>
  <c r="J4" i="3"/>
  <c r="I4" i="3"/>
  <c r="G4" i="3"/>
  <c r="H4" i="3" s="1"/>
  <c r="G3" i="3"/>
  <c r="H3" i="3" s="1"/>
  <c r="I3" i="3" s="1"/>
  <c r="L3" i="3" s="1"/>
  <c r="V7" i="2"/>
  <c r="J292" i="1"/>
  <c r="I292" i="1"/>
  <c r="H292" i="1"/>
  <c r="V113" i="1"/>
  <c r="U113" i="1"/>
  <c r="T113" i="1"/>
  <c r="O113" i="1"/>
  <c r="N113" i="1"/>
  <c r="M113" i="1"/>
  <c r="L113" i="1"/>
  <c r="K113" i="1"/>
  <c r="J113" i="1"/>
  <c r="I113" i="1"/>
  <c r="H113" i="1"/>
  <c r="AC18" i="2" l="1"/>
  <c r="AG18" i="2" s="1"/>
  <c r="X358" i="1" s="1"/>
  <c r="AC39" i="2"/>
  <c r="AG39" i="2" s="1"/>
  <c r="R42" i="2" s="1"/>
  <c r="X123" i="1"/>
  <c r="AC16" i="2"/>
  <c r="AF16" i="2"/>
  <c r="AE16" i="2"/>
  <c r="AE38" i="2"/>
  <c r="AD38" i="2"/>
  <c r="AC38" i="2"/>
  <c r="AG38" i="2" s="1"/>
  <c r="R41" i="2" s="1"/>
  <c r="AC17" i="2"/>
  <c r="AE17" i="2"/>
  <c r="W347" i="1"/>
  <c r="V292" i="1"/>
  <c r="W153" i="1"/>
  <c r="AJ42" i="2" s="1"/>
  <c r="AL12" i="2" s="1"/>
  <c r="P292" i="1"/>
  <c r="X138" i="1"/>
  <c r="X130" i="1"/>
  <c r="Y130" i="1" s="1"/>
  <c r="X127" i="1"/>
  <c r="Y127" i="1" s="1"/>
  <c r="X321" i="1"/>
  <c r="Y321" i="1" s="1"/>
  <c r="X322" i="1"/>
  <c r="Y322" i="1" s="1"/>
  <c r="X323" i="1"/>
  <c r="Y323" i="1" s="1"/>
  <c r="X143" i="1"/>
  <c r="X128" i="1"/>
  <c r="X134" i="1"/>
  <c r="X135" i="1"/>
  <c r="X139" i="1"/>
  <c r="X137" i="1"/>
  <c r="X132" i="1"/>
  <c r="X144" i="1"/>
  <c r="X141" i="1"/>
  <c r="X125" i="1"/>
  <c r="X133" i="1"/>
  <c r="X136" i="1"/>
  <c r="W113" i="1"/>
  <c r="Y13" i="1"/>
  <c r="X129" i="1"/>
  <c r="X146" i="1"/>
  <c r="X158" i="1"/>
  <c r="X140" i="1"/>
  <c r="X124" i="1"/>
  <c r="X152" i="1"/>
  <c r="X142" i="1"/>
  <c r="X145" i="1"/>
  <c r="X157" i="1"/>
  <c r="X149" i="1"/>
  <c r="X148" i="1"/>
  <c r="X154" i="1"/>
  <c r="X147" i="1"/>
  <c r="X150" i="1"/>
  <c r="J3" i="3"/>
  <c r="K3" i="3"/>
  <c r="R43" i="2" l="1"/>
  <c r="V4" i="2" s="1"/>
  <c r="AG16" i="2"/>
  <c r="X356" i="1" s="1"/>
  <c r="AG17" i="2"/>
  <c r="Y129" i="1"/>
  <c r="Y139" i="1"/>
  <c r="Y138" i="1"/>
  <c r="Y128" i="1"/>
  <c r="Y144" i="1"/>
  <c r="Y143" i="1"/>
  <c r="Y141" i="1"/>
  <c r="Y123" i="1"/>
  <c r="Y137" i="1"/>
  <c r="Y125" i="1"/>
  <c r="Y135" i="1"/>
  <c r="Y134" i="1"/>
  <c r="Y132" i="1"/>
  <c r="Y150" i="1"/>
  <c r="Y146" i="1"/>
  <c r="Y145" i="1"/>
  <c r="Y152" i="1"/>
  <c r="Y124" i="1"/>
  <c r="Y136" i="1"/>
  <c r="Y133" i="1"/>
  <c r="X113" i="1"/>
  <c r="X155" i="1"/>
  <c r="Y155" i="1" s="1"/>
  <c r="Y149" i="1"/>
  <c r="Y142" i="1"/>
  <c r="X156" i="1"/>
  <c r="Y156" i="1" s="1"/>
  <c r="Y140" i="1"/>
  <c r="X151" i="1"/>
  <c r="Y151" i="1" s="1"/>
  <c r="X131" i="1"/>
  <c r="Y131" i="1" s="1"/>
  <c r="X153" i="1"/>
  <c r="Y153" i="1" s="1"/>
  <c r="Y158" i="1"/>
  <c r="X159" i="1"/>
  <c r="Y159" i="1" s="1"/>
  <c r="X126" i="1"/>
  <c r="Y126" i="1" s="1"/>
  <c r="Y157" i="1"/>
  <c r="Y113" i="1"/>
  <c r="D5" i="5" s="1"/>
  <c r="E6" i="5" s="1"/>
  <c r="E735" i="5" s="1"/>
  <c r="Y154" i="1"/>
  <c r="W292" i="1"/>
  <c r="W348" i="1" s="1"/>
  <c r="Y148" i="1"/>
  <c r="Y147" i="1"/>
  <c r="X357" i="1" l="1"/>
  <c r="X359" i="1" s="1"/>
  <c r="Y301" i="1"/>
  <c r="Y347" i="1" s="1"/>
  <c r="X347" i="1"/>
  <c r="X292" i="1"/>
  <c r="Y292" i="1"/>
  <c r="Y348" i="1" l="1"/>
  <c r="X348" i="1"/>
  <c r="W35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Bramble, Melissa (WDA)</author>
  </authors>
  <commentList>
    <comment ref="V4" authorId="0" shapeId="0" xr:uid="{05EDF35D-9387-4479-A809-D6CC3C31B836}">
      <text>
        <r>
          <rPr>
            <b/>
            <sz val="9"/>
            <color indexed="81"/>
            <rFont val="Tahoma"/>
            <family val="2"/>
          </rPr>
          <t xml:space="preserve">Populates from </t>
        </r>
        <r>
          <rPr>
            <b/>
            <i/>
            <sz val="9"/>
            <color indexed="81"/>
            <rFont val="Tahoma"/>
            <family val="2"/>
          </rPr>
          <t xml:space="preserve">Training Plan </t>
        </r>
        <r>
          <rPr>
            <b/>
            <sz val="9"/>
            <color indexed="81"/>
            <rFont val="Tahoma"/>
            <family val="2"/>
          </rPr>
          <t>tab (number to be trained - Column O1)</t>
        </r>
      </text>
    </comment>
    <comment ref="V5" authorId="0" shapeId="0" xr:uid="{65683C3C-8796-45A2-947B-41BE0A4B0AAC}">
      <text>
        <r>
          <rPr>
            <b/>
            <sz val="9"/>
            <color indexed="81"/>
            <rFont val="Tahoma"/>
            <family val="2"/>
          </rPr>
          <t xml:space="preserve">Populates from </t>
        </r>
        <r>
          <rPr>
            <b/>
            <i/>
            <sz val="9"/>
            <color indexed="81"/>
            <rFont val="Tahoma"/>
            <family val="2"/>
          </rPr>
          <t xml:space="preserve">Training Plan </t>
        </r>
        <r>
          <rPr>
            <b/>
            <sz val="9"/>
            <color indexed="81"/>
            <rFont val="Tahoma"/>
            <family val="2"/>
          </rPr>
          <t>tab (number to be trained - Column O1)</t>
        </r>
      </text>
    </comment>
    <comment ref="V6" authorId="0" shapeId="0" xr:uid="{6949A862-844C-4E3E-BD8F-940838AD3D09}">
      <text>
        <r>
          <rPr>
            <b/>
            <sz val="9"/>
            <color indexed="81"/>
            <rFont val="Tahoma"/>
            <family val="2"/>
          </rPr>
          <t xml:space="preserve">Populates based on hourly wage at completion of training entered in column F on </t>
        </r>
        <r>
          <rPr>
            <b/>
            <i/>
            <sz val="9"/>
            <color indexed="81"/>
            <rFont val="Tahoma"/>
            <family val="2"/>
          </rPr>
          <t>Verification Form</t>
        </r>
        <r>
          <rPr>
            <b/>
            <sz val="9"/>
            <color indexed="81"/>
            <rFont val="Tahoma"/>
            <family val="2"/>
          </rPr>
          <t xml:space="preserve"> tab</t>
        </r>
      </text>
    </comment>
    <comment ref="V7" authorId="0" shapeId="0" xr:uid="{37F7F707-E5F4-4660-938E-B0CF35A80C38}">
      <text>
        <r>
          <rPr>
            <b/>
            <sz val="9"/>
            <color indexed="81"/>
            <rFont val="Tahoma"/>
            <family val="2"/>
          </rPr>
          <t xml:space="preserve">Populates from 6 months post-training wage column m on </t>
        </r>
        <r>
          <rPr>
            <b/>
            <i/>
            <sz val="9"/>
            <color indexed="81"/>
            <rFont val="Tahoma"/>
            <family val="2"/>
          </rPr>
          <t>Verification Form</t>
        </r>
        <r>
          <rPr>
            <b/>
            <sz val="9"/>
            <color indexed="81"/>
            <rFont val="Tahoma"/>
            <family val="2"/>
          </rPr>
          <t xml:space="preserve"> tab</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<sst xmlns="http://schemas.openxmlformats.org/spreadsheetml/2006/main" count="413" uniqueCount="188">
  <si>
    <t>Employer Information</t>
  </si>
  <si>
    <t>Employer Name</t>
  </si>
  <si>
    <t>County</t>
  </si>
  <si>
    <t>DEI</t>
  </si>
  <si>
    <t>Industry</t>
  </si>
  <si>
    <t>Incumbent Worker - Non Apprentice</t>
  </si>
  <si>
    <t>Classroom Training</t>
  </si>
  <si>
    <t>Employee Last Name</t>
  </si>
  <si>
    <t>Employee First Name</t>
  </si>
  <si>
    <t>Job Title</t>
  </si>
  <si>
    <t>Hourly Wage</t>
  </si>
  <si>
    <t>Credential Earned</t>
  </si>
  <si>
    <t>GRCC</t>
  </si>
  <si>
    <t xml:space="preserve">Name of Training Provider </t>
  </si>
  <si>
    <t>Total of classroom training per person</t>
  </si>
  <si>
    <t>Total Amount of Going PRO Talent Fund requested (not to exceed the allowable limits per trainee)</t>
  </si>
  <si>
    <t>Employer Cash Contribution (amount above  request)</t>
  </si>
  <si>
    <t>Expected Training Start Date</t>
  </si>
  <si>
    <t>Expected Training End Date</t>
  </si>
  <si>
    <t>Training Type</t>
  </si>
  <si>
    <t>Provider Site in MI</t>
  </si>
  <si>
    <t>Training Name</t>
  </si>
  <si>
    <t>New Employee - Non Apprentice</t>
  </si>
  <si>
    <t>CLASSROOM TRAINING</t>
  </si>
  <si>
    <t>OJT</t>
  </si>
  <si>
    <t>WHEN HIRED - Last Name</t>
  </si>
  <si>
    <t>WHEN HIRED - First Name</t>
  </si>
  <si>
    <t>WHEN HIRED - Actual Starting Wage</t>
  </si>
  <si>
    <t>WHEN HIRED - Hire Date</t>
  </si>
  <si>
    <t>Job title of position to be filled</t>
  </si>
  <si>
    <t>Credential Earned (Classroom Training Only)</t>
  </si>
  <si>
    <t xml:space="preserve">On-the-Job Training at Company </t>
  </si>
  <si>
    <t>Total of NEW HIRE Classroom Training</t>
  </si>
  <si>
    <t>Total cost of all NEW HIRE training</t>
  </si>
  <si>
    <t>Training course</t>
  </si>
  <si>
    <t>Training  course</t>
  </si>
  <si>
    <t>Planned Hourly wage of position to be filled</t>
  </si>
  <si>
    <t>Number of hours trained on the job</t>
  </si>
  <si>
    <t>Total of NEW HIRE OJT</t>
  </si>
  <si>
    <t>U.S. DOL Registered Apprenticeship</t>
  </si>
  <si>
    <t>Registration # from SOM</t>
  </si>
  <si>
    <t>New Hire Apprentice - Hire Date</t>
  </si>
  <si>
    <t>Actual Hourly Wage</t>
  </si>
  <si>
    <t>Last Name of Apprentice</t>
  </si>
  <si>
    <t>First Name of Apprentice</t>
  </si>
  <si>
    <t xml:space="preserve"> Name of Apprenticeship Program
(i.e. Electrician, Medical Assistant, etc)</t>
  </si>
  <si>
    <t>New Hire or Incumbent Apprentice?
(select from dropdown)</t>
  </si>
  <si>
    <t>Apprenticeship Start Date (from RAPIDS)</t>
  </si>
  <si>
    <t>Total of apprenticeship classroom training per person</t>
  </si>
  <si>
    <t>Total cost of all  APPRENTICE training</t>
  </si>
  <si>
    <t>Planned Hourly Wage</t>
  </si>
  <si>
    <t xml:space="preserve">Number of Hours </t>
  </si>
  <si>
    <t>Total of OJT</t>
  </si>
  <si>
    <t>Totals</t>
  </si>
  <si>
    <t>Going Pro Application Summary</t>
  </si>
  <si>
    <t>Total Amount Requested</t>
  </si>
  <si>
    <t>Application Scoring Summary:</t>
  </si>
  <si>
    <t>High Priority Industry Sector</t>
  </si>
  <si>
    <t>USDOL Reg. Apprentices</t>
  </si>
  <si>
    <t>College Credit</t>
  </si>
  <si>
    <t>Average Hourly Wage</t>
  </si>
  <si>
    <t>Total Score</t>
  </si>
  <si>
    <t>Going PRO Talent Fund 2023 Cycle 2 Planned Employer Contribution</t>
  </si>
  <si>
    <t>Excess Classroom Training Costs</t>
  </si>
  <si>
    <r>
      <rPr>
        <sz val="12"/>
        <color rgb="FF000000"/>
        <rFont val="Calibri"/>
        <family val="2"/>
      </rPr>
      <t xml:space="preserve">Total amount of excess classroom training costs that will not be reimbursed by award. </t>
    </r>
    <r>
      <rPr>
        <b/>
        <sz val="12"/>
        <color rgb="FF000000"/>
        <rFont val="Calibri"/>
        <family val="2"/>
      </rPr>
      <t xml:space="preserve">This category will be automatically calculated from the training plan tab. </t>
    </r>
  </si>
  <si>
    <t>Category</t>
  </si>
  <si>
    <t>Total</t>
  </si>
  <si>
    <t>Excess Classroom Training Total</t>
  </si>
  <si>
    <t>Wages While in Training</t>
  </si>
  <si>
    <t>Projected wages of employees while in classroom training. Do not include any OJT training. Unhide rows if additional rows are needed.</t>
  </si>
  <si>
    <t># of Employees in Training</t>
  </si>
  <si>
    <t># of Hours Each Employee is in Training</t>
  </si>
  <si>
    <t>Example: Leadership 101</t>
  </si>
  <si>
    <t>Example: Blueprint Reading</t>
  </si>
  <si>
    <t>Wages While in Training Total</t>
  </si>
  <si>
    <t>Travel Costs</t>
  </si>
  <si>
    <t>Costs for employees in classroom training can include lodging, meals, and/or transportation. Unhide rows if additional rows are needed.</t>
  </si>
  <si>
    <t># of Employees</t>
  </si>
  <si>
    <t>Cost per Employee</t>
  </si>
  <si>
    <t>Example: Lodging</t>
  </si>
  <si>
    <t>Example: Meals</t>
  </si>
  <si>
    <t>Example: Transportation</t>
  </si>
  <si>
    <t>Travel Costs Total</t>
  </si>
  <si>
    <t>Equipment Costs</t>
  </si>
  <si>
    <r>
      <t xml:space="preserve">One year's value of newly purchased equipment, tools, and/or software </t>
    </r>
    <r>
      <rPr>
        <b/>
        <sz val="12"/>
        <color rgb="FF000000"/>
        <rFont val="Calibri"/>
        <family val="2"/>
      </rPr>
      <t>directly related</t>
    </r>
    <r>
      <rPr>
        <sz val="12"/>
        <color rgb="FF000000"/>
        <rFont val="Calibri"/>
        <family val="2"/>
      </rPr>
      <t xml:space="preserve"> to the proposed training. Unhide rows if additional rows are needed.</t>
    </r>
  </si>
  <si>
    <t>Name of Equipment or Software Purchased</t>
  </si>
  <si>
    <t>Name of training that directly ties into purchase</t>
  </si>
  <si>
    <t>Purchase Price</t>
  </si>
  <si>
    <t>Years of Useful Life</t>
  </si>
  <si>
    <t>Amount to be counted as Employer Contribution</t>
  </si>
  <si>
    <t>Example: BXD Machine</t>
  </si>
  <si>
    <t>BXD Machinery</t>
  </si>
  <si>
    <t>Example: Laptops</t>
  </si>
  <si>
    <t>5 New Hires</t>
  </si>
  <si>
    <t>Equiment Total</t>
  </si>
  <si>
    <t>Fees</t>
  </si>
  <si>
    <r>
      <t xml:space="preserve">Total cost of licensing fees, testing fees, and/or online subscriptions </t>
    </r>
    <r>
      <rPr>
        <b/>
        <sz val="12"/>
        <color rgb="FF000000"/>
        <rFont val="Calibri"/>
        <family val="2"/>
      </rPr>
      <t>directly related</t>
    </r>
    <r>
      <rPr>
        <sz val="12"/>
        <color rgb="FF000000"/>
        <rFont val="Calibri"/>
        <family val="2"/>
      </rPr>
      <t xml:space="preserve"> to the proposed training. Unhide rows if additional rows are needed.</t>
    </r>
  </si>
  <si>
    <t>Fee Type</t>
  </si>
  <si>
    <t>Name of training that directly ties into fee</t>
  </si>
  <si>
    <t>Fee Amount per Employee</t>
  </si>
  <si>
    <t>Example: License Fee</t>
  </si>
  <si>
    <t>CNA</t>
  </si>
  <si>
    <t>Fees Total</t>
  </si>
  <si>
    <t>Supportive Services, Overhead &amp; Administrative Costs</t>
  </si>
  <si>
    <t>Supportive services provided to employees in Going PRO Talent Fund training (Examples: tuition reimbursement, childcare assistance, additional transportation assistance) 
Overhead/administrative costs (Examples: cost of outside training facility, release time for trainees working towards high school equivalency completion during work hours, and lost productivity due to employee(s) attending training, trainer's wages of dedicated one-on-one new hire training).  Unhide rows if additional rows are needed.</t>
  </si>
  <si>
    <t>Type</t>
  </si>
  <si>
    <t>Description</t>
  </si>
  <si>
    <t>Amount per Employee</t>
  </si>
  <si>
    <t>Example: Administrative Cost</t>
  </si>
  <si>
    <t>Onboarding</t>
  </si>
  <si>
    <t>Example: Overhead</t>
  </si>
  <si>
    <t>Loss of Productivity</t>
  </si>
  <si>
    <t>Support Services, Overhead, &amp; Admin Total</t>
  </si>
  <si>
    <t>Total of all Employer Contribution</t>
  </si>
  <si>
    <t>FOR MWA USE ONLY</t>
  </si>
  <si>
    <t>New Hire Last Name</t>
  </si>
  <si>
    <t>New Hire First Name</t>
  </si>
  <si>
    <t>Training Start Date 
(Date of Hire)</t>
  </si>
  <si>
    <t>Position</t>
  </si>
  <si>
    <t># of Hours Required for Training</t>
  </si>
  <si>
    <t>Total Training Weeks</t>
  </si>
  <si>
    <t>Total # of Training Week Days</t>
  </si>
  <si>
    <t>Training End Date</t>
  </si>
  <si>
    <t>30 Days</t>
  </si>
  <si>
    <t>60 Days</t>
  </si>
  <si>
    <t>90 Days</t>
  </si>
  <si>
    <t>Term Date 
(if applicable)</t>
  </si>
  <si>
    <t>Individual Qualifies for Targeted Incentives</t>
  </si>
  <si>
    <t>Date all new hires need to be hired:</t>
  </si>
  <si>
    <t>Smith</t>
  </si>
  <si>
    <t>Richelle</t>
  </si>
  <si>
    <t>Total # of New Hires Approved</t>
  </si>
  <si>
    <r>
      <t xml:space="preserve">Going PRO Talent Fund Verification Form                                                                                                                                                                                                                                     
</t>
    </r>
    <r>
      <rPr>
        <b/>
        <i/>
        <u/>
        <sz val="12"/>
        <color theme="1"/>
        <rFont val="Calibri"/>
        <family val="2"/>
        <scheme val="minor"/>
      </rPr>
      <t>ONLY INDIVIDUALS WHO COMPLETED TRAINING SHOULD BE LISTED</t>
    </r>
  </si>
  <si>
    <r>
      <t xml:space="preserve">*Please ensure these names match those from </t>
    </r>
    <r>
      <rPr>
        <b/>
        <i/>
        <u/>
        <sz val="11"/>
        <color theme="1"/>
        <rFont val="Calibri"/>
        <family val="2"/>
        <scheme val="minor"/>
      </rPr>
      <t>both</t>
    </r>
    <r>
      <rPr>
        <b/>
        <i/>
        <sz val="11"/>
        <color theme="1"/>
        <rFont val="Calibri"/>
        <family val="2"/>
        <scheme val="minor"/>
      </rPr>
      <t xml:space="preserve"> the current employee and new employee sections on the training plan 
(if more rows are needed, please add)</t>
    </r>
  </si>
  <si>
    <t>This section to be completed upon completion of Classroom/Customized  Training, On-the-Job Training and Apprenticeship Training</t>
  </si>
  <si>
    <t>FINAL</t>
  </si>
  <si>
    <t>Six Months Post-Training</t>
  </si>
  <si>
    <t>**Names and wages can be copied and pasted from the training plan</t>
  </si>
  <si>
    <t>Name of Employees</t>
  </si>
  <si>
    <t>Hourly Wage Pre-Training</t>
  </si>
  <si>
    <t>If new employee qualified for one of the targeted incentives, identify which one from dropdown menu</t>
  </si>
  <si>
    <t>Hourly Wage at Completion of Going PRO Talent Fund - funded training</t>
  </si>
  <si>
    <t xml:space="preserve"> Type(s) of Training                        </t>
  </si>
  <si>
    <t>New Employee with OJT 
Still Employed at # of Days (indicate "x" to all that apply)</t>
  </si>
  <si>
    <t>Term Date, if applicable</t>
  </si>
  <si>
    <r>
      <rPr>
        <b/>
        <sz val="10"/>
        <color theme="1"/>
        <rFont val="Calibri"/>
        <family val="2"/>
        <scheme val="minor"/>
      </rPr>
      <t>Hourly Wage at Six Months Post-Training</t>
    </r>
    <r>
      <rPr>
        <sz val="10"/>
        <color theme="1"/>
        <rFont val="Calibri"/>
        <family val="2"/>
        <scheme val="minor"/>
      </rPr>
      <t xml:space="preserve"> - If the individual is </t>
    </r>
    <r>
      <rPr>
        <b/>
        <i/>
        <u/>
        <sz val="10"/>
        <color theme="1"/>
        <rFont val="Calibri"/>
        <family val="2"/>
        <scheme val="minor"/>
      </rPr>
      <t>not</t>
    </r>
    <r>
      <rPr>
        <sz val="10"/>
        <color theme="1"/>
        <rFont val="Calibri"/>
        <family val="2"/>
        <scheme val="minor"/>
      </rPr>
      <t xml:space="preserve"> </t>
    </r>
    <r>
      <rPr>
        <b/>
        <u/>
        <sz val="10"/>
        <color theme="1"/>
        <rFont val="Calibri"/>
        <family val="2"/>
        <scheme val="minor"/>
      </rPr>
      <t>employed</t>
    </r>
    <r>
      <rPr>
        <sz val="10"/>
        <color theme="1"/>
        <rFont val="Calibri"/>
        <family val="2"/>
        <scheme val="minor"/>
      </rPr>
      <t xml:space="preserve"> six months post-training </t>
    </r>
    <r>
      <rPr>
        <u/>
        <sz val="10"/>
        <color theme="1"/>
        <rFont val="Calibri"/>
        <family val="2"/>
        <scheme val="minor"/>
      </rPr>
      <t>no wage should be listed</t>
    </r>
  </si>
  <si>
    <t>Total Score at end of GPTF</t>
  </si>
  <si>
    <t xml:space="preserve">Number of individuals to be trained - </t>
  </si>
  <si>
    <t xml:space="preserve">Actual number of individuals trained -  </t>
  </si>
  <si>
    <t xml:space="preserve">Number of individuals still employed six months post-training - </t>
  </si>
  <si>
    <t>Last Name</t>
  </si>
  <si>
    <t>First Name</t>
  </si>
  <si>
    <t>30 days</t>
  </si>
  <si>
    <t>60 days</t>
  </si>
  <si>
    <t>90 days</t>
  </si>
  <si>
    <t>Planned Average Hourly Wage @ Application</t>
  </si>
  <si>
    <t>Scoring Cat</t>
  </si>
  <si>
    <t>Scoring Criteria</t>
  </si>
  <si>
    <t>VALUES</t>
  </si>
  <si>
    <t>Score</t>
  </si>
  <si>
    <t>Average Hourly Wage @ Completion of Training</t>
  </si>
  <si>
    <t>Average Hourly Wage @ 6MV</t>
  </si>
  <si>
    <t>Incumbent Employees</t>
  </si>
  <si>
    <t>Total Trained</t>
  </si>
  <si>
    <t>Earned College Credit</t>
  </si>
  <si>
    <t>County Wages</t>
  </si>
  <si>
    <t>New Employees</t>
  </si>
  <si>
    <t>Allegan</t>
  </si>
  <si>
    <t>Barry</t>
  </si>
  <si>
    <t>Ionia</t>
  </si>
  <si>
    <t>Kent</t>
  </si>
  <si>
    <t>Apprentices</t>
  </si>
  <si>
    <t>Montcalm</t>
  </si>
  <si>
    <t>Total New Hires</t>
  </si>
  <si>
    <t>Muskegon</t>
  </si>
  <si>
    <t>Total New Hire Earned College Credit</t>
  </si>
  <si>
    <t>Ottawa</t>
  </si>
  <si>
    <t>Total Incumbent</t>
  </si>
  <si>
    <t>Total Incumbent Earned College Credit</t>
  </si>
  <si>
    <t>Score at end of GPTF</t>
  </si>
  <si>
    <t>FINAL Score Overview</t>
  </si>
  <si>
    <t>Planned Employee counts</t>
  </si>
  <si>
    <t>Total of planned wages</t>
  </si>
  <si>
    <t>Total of acutal wages</t>
  </si>
  <si>
    <t>In-Person</t>
  </si>
  <si>
    <t>Incumbent</t>
  </si>
  <si>
    <t>Virtual</t>
  </si>
  <si>
    <t>New Hire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</si>
</sst>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_);\(&quot;$&quot;#,##0.00\)"/>
    <numFmt numFmtId="8" formatCode="&quot;$&quot;#,##0.00_);[Red]\(&quot;$&quot;#,##0.00\)"/>
    <numFmt numFmtId="44" formatCode="_(&quot;$&quot;* #,##0.00_);_(&quot;$&quot;* \(#,##0.00\);_(&quot;$&quot;* &quot;-&quot;??_);_(@_)"/>
    <numFmt numFmtId="164" formatCode="&quot;$&quot;#,##0.00"/>
    <numFmt numFmtId="165" formatCode="m/d/yy;@"/>
    <numFmt numFmtId="166" formatCode="_([$$-409]* #,##0.00_);_([$$-409]* \(#,##0.00\);_([$$-409]* &quot;-&quot;??_);_(@_)"/>
  </numFmts>
  <fonts count="40"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sz val="11"/>
      <color theme="1"/>
      <name val="Calibri"/>
      <family val="2"/>
    </font>
    <font>
      <b/>
      <sz val="16"/>
      <color theme="1"/>
      <name val="Calibri"/>
      <family val="2"/>
      <scheme val="minor"/>
    </font>
    <font>
      <b/>
      <i/>
      <sz val="11"/>
      <color theme="1"/>
      <name val="Calibri"/>
      <family val="2"/>
      <scheme val="minor"/>
    </font>
    <font>
      <i/>
      <sz val="11"/>
      <color theme="1"/>
      <name val="Calibri"/>
      <family val="2"/>
      <scheme val="minor"/>
    </font>
    <font>
      <sz val="10"/>
      <color theme="1"/>
      <name val="Calibri"/>
      <family val="2"/>
      <scheme val="minor"/>
    </font>
    <font>
      <b/>
      <i/>
      <sz val="22"/>
      <color theme="1"/>
      <name val="Calibri"/>
      <family val="2"/>
      <scheme val="minor"/>
    </font>
    <font>
      <b/>
      <sz val="9"/>
      <color indexed="81"/>
      <name val="Tahoma"/>
      <family val="2"/>
    </font>
    <font>
      <b/>
      <i/>
      <u/>
      <sz val="12"/>
      <color theme="1"/>
      <name val="Calibri"/>
      <family val="2"/>
      <scheme val="minor"/>
    </font>
    <font>
      <b/>
      <i/>
      <u/>
      <sz val="11"/>
      <color theme="1"/>
      <name val="Calibri"/>
      <family val="2"/>
      <scheme val="minor"/>
    </font>
    <font>
      <b/>
      <i/>
      <u/>
      <sz val="10"/>
      <color theme="1"/>
      <name val="Calibri"/>
      <family val="2"/>
      <scheme val="minor"/>
    </font>
    <font>
      <b/>
      <u/>
      <sz val="10"/>
      <color theme="1"/>
      <name val="Calibri"/>
      <family val="2"/>
      <scheme val="minor"/>
    </font>
    <font>
      <u/>
      <sz val="10"/>
      <color theme="1"/>
      <name val="Calibri"/>
      <family val="2"/>
      <scheme val="minor"/>
    </font>
    <font>
      <b/>
      <i/>
      <sz val="9"/>
      <color indexed="81"/>
      <name val="Tahoma"/>
      <family val="2"/>
    </font>
    <font>
      <b/>
      <sz val="11"/>
      <name val="Calibri"/>
      <family val="2"/>
      <scheme val="minor"/>
    </font>
    <font>
      <sz val="11"/>
      <name val="Calibri"/>
      <family val="2"/>
      <scheme val="minor"/>
    </font>
    <font>
      <sz val="11"/>
      <name val="Calibri"/>
      <family val="2"/>
    </font>
    <font>
      <b/>
      <i/>
      <sz val="18"/>
      <color theme="1"/>
      <name val="Calibri"/>
      <family val="2"/>
      <scheme val="minor"/>
    </font>
    <font>
      <sz val="14"/>
      <color theme="1"/>
      <name val="Calibri"/>
      <family val="2"/>
      <scheme val="minor"/>
    </font>
    <font>
      <b/>
      <sz val="18"/>
      <color theme="1"/>
      <name val="Calibri"/>
      <family val="2"/>
      <scheme val="minor"/>
    </font>
    <font>
      <sz val="11"/>
      <color rgb="FFFF0000"/>
      <name val="Calibri"/>
      <family val="2"/>
      <scheme val="minor"/>
    </font>
    <font>
      <b/>
      <sz val="11"/>
      <color rgb="FF000000"/>
      <name val="Calibri"/>
      <family val="2"/>
      <scheme val="minor"/>
    </font>
    <font>
      <b/>
      <sz val="20"/>
      <color theme="1"/>
      <name val="Calibri"/>
      <family val="2"/>
      <scheme val="minor"/>
    </font>
    <font>
      <sz val="11"/>
      <color rgb="FFFFFFFF"/>
      <name val="Calibri"/>
      <family val="2"/>
      <scheme val="minor"/>
    </font>
    <font>
      <b/>
      <sz val="11"/>
      <color rgb="FFFFFFFF"/>
      <name val="Calibri"/>
      <family val="2"/>
      <scheme val="minor"/>
    </font>
    <font>
      <sz val="11"/>
      <color rgb="FFFFFFFF"/>
      <name val="Calibri"/>
      <family val="2"/>
      <charset val="1"/>
    </font>
    <font>
      <sz val="20"/>
      <color rgb="FFFFFFFF"/>
      <name val="Calibri"/>
      <family val="2"/>
      <scheme val="minor"/>
    </font>
    <font>
      <b/>
      <sz val="14"/>
      <color rgb="FF000000"/>
      <name val="Calibri"/>
      <family val="2"/>
    </font>
    <font>
      <sz val="12"/>
      <color rgb="FF000000"/>
      <name val="Calibri"/>
      <family val="2"/>
    </font>
    <font>
      <b/>
      <sz val="12"/>
      <color rgb="FF000000"/>
      <name val="Calibri"/>
      <family val="2"/>
    </font>
    <font>
      <sz val="12"/>
      <color theme="1"/>
      <name val="Calibri"/>
      <family val="2"/>
      <scheme val="minor"/>
    </font>
    <font>
      <sz val="11"/>
      <color rgb="FF000000"/>
      <name val="Calibri"/>
      <family val="2"/>
    </font>
    <font>
      <sz val="14"/>
      <color rgb="FF000000"/>
      <name val="Calibri"/>
      <family val="2"/>
    </font>
    <font>
      <b/>
      <sz val="20"/>
      <color rgb="FF000000"/>
      <name val="Calibri"/>
      <family val="2"/>
    </font>
    <font>
      <sz val="20"/>
      <color theme="1"/>
      <name val="Calibri"/>
      <family val="2"/>
      <scheme val="minor"/>
    </font>
  </fonts>
  <fills count="23">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rgb="FFFFDDFF"/>
        <bgColor indexed="64"/>
      </patternFill>
    </fill>
    <fill>
      <patternFill patternType="solid">
        <fgColor rgb="FFFFFF00"/>
        <bgColor indexed="64"/>
      </patternFill>
    </fill>
    <fill>
      <patternFill patternType="solid">
        <fgColor theme="6" tint="0.79998168889431442"/>
        <bgColor indexed="64"/>
      </patternFill>
    </fill>
    <fill>
      <patternFill patternType="darkUp">
        <bgColor theme="6" tint="0.39997558519241921"/>
      </patternFill>
    </fill>
    <fill>
      <patternFill patternType="solid">
        <fgColor theme="6" tint="0.39997558519241921"/>
        <bgColor indexed="64"/>
      </patternFill>
    </fill>
    <fill>
      <patternFill patternType="solid">
        <fgColor theme="9" tint="0.79998168889431442"/>
        <bgColor indexed="64"/>
      </patternFill>
    </fill>
    <fill>
      <patternFill patternType="solid">
        <fgColor rgb="FF5B9BD5"/>
        <bgColor indexed="64"/>
      </patternFill>
    </fill>
    <fill>
      <patternFill patternType="solid">
        <fgColor rgb="FF70AD47"/>
        <bgColor indexed="64"/>
      </patternFill>
    </fill>
    <fill>
      <patternFill patternType="solid">
        <fgColor rgb="FFF241F2"/>
        <bgColor indexed="64"/>
      </patternFill>
    </fill>
    <fill>
      <patternFill patternType="solid">
        <fgColor rgb="FFDDEBF7"/>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bgColor indexed="64"/>
      </patternFill>
    </fill>
    <fill>
      <patternFill patternType="solid">
        <fgColor rgb="FF000000"/>
        <bgColor indexed="64"/>
      </patternFill>
    </fill>
    <fill>
      <patternFill patternType="solid">
        <fgColor rgb="FFFF0000"/>
        <bgColor indexed="64"/>
      </patternFill>
    </fill>
    <fill>
      <patternFill patternType="solid">
        <fgColor rgb="FFF4B084"/>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9" tint="0.39997558519241921"/>
        <bgColor indexed="64"/>
      </patternFill>
    </fill>
  </fills>
  <borders count="126">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rgb="FF000000"/>
      </bottom>
      <diagonal/>
    </border>
    <border>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medium">
        <color indexed="64"/>
      </bottom>
      <diagonal/>
    </border>
    <border>
      <left/>
      <right/>
      <top style="medium">
        <color rgb="FF000000"/>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thin">
        <color indexed="64"/>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right/>
      <top style="medium">
        <color rgb="FF000000"/>
      </top>
      <bottom/>
      <diagonal/>
    </border>
    <border>
      <left/>
      <right/>
      <top/>
      <bottom style="medium">
        <color rgb="FF000000"/>
      </bottom>
      <diagonal/>
    </border>
    <border>
      <left style="medium">
        <color rgb="FF000000"/>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style="thin">
        <color rgb="FF000000"/>
      </left>
      <right style="medium">
        <color rgb="FF000000"/>
      </right>
      <top style="medium">
        <color indexed="64"/>
      </top>
      <bottom style="medium">
        <color rgb="FF000000"/>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FFFFFF"/>
      </left>
      <right/>
      <top/>
      <bottom/>
      <diagonal/>
    </border>
    <border>
      <left/>
      <right style="medium">
        <color rgb="FFFFFFFF"/>
      </right>
      <top/>
      <bottom/>
      <diagonal/>
    </border>
    <border>
      <left style="medium">
        <color rgb="FFFFFFFF"/>
      </left>
      <right/>
      <top style="medium">
        <color rgb="FFFFFFFF"/>
      </top>
      <bottom/>
      <diagonal/>
    </border>
    <border>
      <left/>
      <right/>
      <top style="medium">
        <color rgb="FFFFFFFF"/>
      </top>
      <bottom/>
      <diagonal/>
    </border>
    <border>
      <left/>
      <right style="medium">
        <color rgb="FFFFFFFF"/>
      </right>
      <top style="medium">
        <color rgb="FFFFFFFF"/>
      </top>
      <bottom/>
      <diagonal/>
    </border>
    <border>
      <left style="thin">
        <color rgb="FFFFFFFF"/>
      </left>
      <right style="thin">
        <color rgb="FFFFFFFF"/>
      </right>
      <top style="thin">
        <color rgb="FFFFFFFF"/>
      </top>
      <bottom style="thin">
        <color rgb="FFFFFFF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indexed="64"/>
      </right>
      <top style="medium">
        <color rgb="FF000000"/>
      </top>
      <bottom/>
      <diagonal/>
    </border>
    <border>
      <left style="medium">
        <color indexed="64"/>
      </left>
      <right style="thin">
        <color indexed="64"/>
      </right>
      <top/>
      <bottom style="medium">
        <color rgb="FF000000"/>
      </bottom>
      <diagonal/>
    </border>
  </borders>
  <cellStyleXfs count="2">
    <xf numFmtId="0" fontId="0" fillId="0" borderId="0"/>
    <xf numFmtId="44" fontId="1" fillId="0" borderId="0" applyFont="0" applyFill="0" applyBorder="0" applyAlignment="0" applyProtection="0"/>
  </cellStyleXfs>
  <cellXfs count="620">
    <xf numFmtId="0" fontId="0" fillId="0" borderId="0" xfId="0"/>
    <xf numFmtId="0" fontId="0" fillId="0" borderId="13" xfId="0" applyBorder="1" applyProtection="1">
      <protection locked="0"/>
    </xf>
    <xf numFmtId="14" fontId="5" fillId="4" borderId="13" xfId="1" applyNumberFormat="1" applyFont="1" applyFill="1" applyBorder="1" applyAlignment="1" applyProtection="1">
      <alignment horizontal="center" vertical="center" wrapText="1"/>
      <protection locked="0"/>
    </xf>
    <xf numFmtId="0" fontId="0" fillId="0" borderId="15" xfId="0" applyBorder="1" applyProtection="1">
      <protection locked="0"/>
    </xf>
    <xf numFmtId="14" fontId="5" fillId="9" borderId="13" xfId="1" applyNumberFormat="1" applyFont="1" applyFill="1" applyBorder="1" applyAlignment="1" applyProtection="1">
      <alignment horizontal="center" vertical="center" wrapText="1"/>
      <protection locked="0"/>
    </xf>
    <xf numFmtId="14" fontId="5" fillId="3" borderId="13" xfId="1" applyNumberFormat="1" applyFont="1" applyFill="1" applyBorder="1" applyAlignment="1" applyProtection="1">
      <alignment horizontal="center" vertical="center" wrapText="1"/>
      <protection locked="0"/>
    </xf>
    <xf numFmtId="44" fontId="1" fillId="3" borderId="13" xfId="1" applyFont="1" applyFill="1" applyBorder="1" applyAlignment="1" applyProtection="1">
      <alignment wrapText="1"/>
    </xf>
    <xf numFmtId="44" fontId="1" fillId="9" borderId="13" xfId="1" applyFont="1" applyFill="1" applyBorder="1" applyAlignment="1" applyProtection="1">
      <alignment wrapText="1"/>
    </xf>
    <xf numFmtId="44" fontId="2" fillId="4" borderId="35" xfId="1" applyFont="1" applyFill="1" applyBorder="1" applyAlignment="1" applyProtection="1"/>
    <xf numFmtId="44" fontId="2" fillId="4" borderId="35" xfId="1" applyFont="1" applyFill="1" applyBorder="1" applyAlignment="1" applyProtection="1">
      <alignment horizontal="left"/>
    </xf>
    <xf numFmtId="44" fontId="0" fillId="0" borderId="13" xfId="1" applyFont="1" applyFill="1" applyBorder="1" applyAlignment="1" applyProtection="1">
      <alignment wrapText="1"/>
      <protection locked="0"/>
    </xf>
    <xf numFmtId="44" fontId="0" fillId="9" borderId="15" xfId="1" applyFont="1" applyFill="1" applyBorder="1" applyAlignment="1" applyProtection="1">
      <alignment wrapText="1"/>
    </xf>
    <xf numFmtId="44" fontId="1" fillId="9" borderId="15" xfId="1" applyFont="1" applyFill="1" applyBorder="1" applyAlignment="1" applyProtection="1">
      <alignment wrapText="1"/>
    </xf>
    <xf numFmtId="44" fontId="5" fillId="3" borderId="37" xfId="1" applyFont="1" applyFill="1" applyBorder="1" applyAlignment="1" applyProtection="1">
      <alignment horizontal="center" vertical="center" wrapText="1"/>
      <protection locked="0"/>
    </xf>
    <xf numFmtId="14" fontId="5" fillId="3" borderId="5" xfId="1" applyNumberFormat="1" applyFont="1" applyFill="1" applyBorder="1" applyAlignment="1" applyProtection="1">
      <alignment horizontal="center" vertical="center" wrapText="1"/>
      <protection locked="0"/>
    </xf>
    <xf numFmtId="44" fontId="5" fillId="3" borderId="38" xfId="1" applyFont="1" applyFill="1" applyBorder="1" applyAlignment="1" applyProtection="1">
      <alignment horizontal="center" vertical="center" wrapText="1"/>
      <protection locked="0"/>
    </xf>
    <xf numFmtId="44" fontId="0" fillId="3" borderId="15" xfId="1" applyFont="1" applyFill="1" applyBorder="1" applyAlignment="1" applyProtection="1">
      <alignment wrapText="1"/>
    </xf>
    <xf numFmtId="44" fontId="1" fillId="3" borderId="15" xfId="1" applyFont="1" applyFill="1" applyBorder="1" applyAlignment="1" applyProtection="1">
      <alignment wrapText="1"/>
    </xf>
    <xf numFmtId="14" fontId="0" fillId="0" borderId="13" xfId="1" applyNumberFormat="1" applyFont="1" applyFill="1" applyBorder="1" applyAlignment="1" applyProtection="1">
      <alignment wrapText="1"/>
      <protection locked="0"/>
    </xf>
    <xf numFmtId="44" fontId="0" fillId="0" borderId="15" xfId="1" applyFont="1" applyFill="1" applyBorder="1" applyAlignment="1" applyProtection="1">
      <alignment wrapText="1"/>
      <protection locked="0"/>
    </xf>
    <xf numFmtId="44" fontId="5" fillId="9" borderId="37" xfId="1" applyFont="1" applyFill="1" applyBorder="1" applyAlignment="1" applyProtection="1">
      <alignment horizontal="center" vertical="center" wrapText="1"/>
      <protection locked="0"/>
    </xf>
    <xf numFmtId="14" fontId="5" fillId="9" borderId="5" xfId="1" applyNumberFormat="1" applyFont="1" applyFill="1" applyBorder="1" applyAlignment="1" applyProtection="1">
      <alignment horizontal="center" vertical="center" wrapText="1"/>
      <protection locked="0"/>
    </xf>
    <xf numFmtId="44" fontId="5" fillId="9" borderId="38" xfId="1" applyFont="1" applyFill="1" applyBorder="1" applyAlignment="1" applyProtection="1">
      <alignment horizontal="center" vertical="center" wrapText="1"/>
      <protection locked="0"/>
    </xf>
    <xf numFmtId="44" fontId="5" fillId="4" borderId="51" xfId="1" applyFont="1" applyFill="1" applyBorder="1" applyAlignment="1" applyProtection="1">
      <alignment horizontal="center" vertical="center" wrapText="1"/>
      <protection locked="0"/>
    </xf>
    <xf numFmtId="44" fontId="5" fillId="4" borderId="52" xfId="1" applyFont="1" applyFill="1" applyBorder="1" applyAlignment="1" applyProtection="1">
      <alignment horizontal="center" vertical="center" wrapText="1"/>
      <protection locked="0"/>
    </xf>
    <xf numFmtId="14" fontId="5" fillId="4" borderId="53" xfId="1" applyNumberFormat="1" applyFont="1" applyFill="1" applyBorder="1" applyAlignment="1" applyProtection="1">
      <alignment horizontal="center" vertical="center" wrapText="1"/>
      <protection locked="0"/>
    </xf>
    <xf numFmtId="44" fontId="5" fillId="4" borderId="35" xfId="1" applyFont="1" applyFill="1" applyBorder="1" applyAlignment="1" applyProtection="1">
      <alignment horizontal="center" vertical="center" wrapText="1"/>
      <protection locked="0"/>
    </xf>
    <xf numFmtId="44" fontId="5" fillId="4" borderId="54" xfId="1" applyFont="1" applyFill="1" applyBorder="1" applyAlignment="1" applyProtection="1">
      <alignment horizontal="center" vertical="center" wrapText="1"/>
      <protection locked="0"/>
    </xf>
    <xf numFmtId="14" fontId="5" fillId="9" borderId="7" xfId="1" applyNumberFormat="1" applyFont="1" applyFill="1" applyBorder="1" applyAlignment="1" applyProtection="1">
      <alignment horizontal="center" vertical="center" wrapText="1"/>
      <protection locked="0"/>
    </xf>
    <xf numFmtId="44" fontId="2" fillId="4" borderId="15" xfId="1" applyFont="1" applyFill="1" applyBorder="1" applyAlignment="1" applyProtection="1">
      <alignment wrapText="1"/>
    </xf>
    <xf numFmtId="14" fontId="0" fillId="0" borderId="15" xfId="1" applyNumberFormat="1" applyFont="1" applyFill="1" applyBorder="1" applyAlignment="1" applyProtection="1">
      <alignment wrapText="1"/>
      <protection locked="0"/>
    </xf>
    <xf numFmtId="44" fontId="2" fillId="3" borderId="35" xfId="1" applyFont="1" applyFill="1" applyBorder="1" applyAlignment="1" applyProtection="1">
      <alignment wrapText="1"/>
    </xf>
    <xf numFmtId="44" fontId="5" fillId="3" borderId="63" xfId="1" applyFont="1" applyFill="1" applyBorder="1" applyAlignment="1" applyProtection="1">
      <alignment horizontal="center" vertical="center" wrapText="1"/>
    </xf>
    <xf numFmtId="44" fontId="5" fillId="3" borderId="30" xfId="1" applyFont="1" applyFill="1" applyBorder="1" applyAlignment="1" applyProtection="1">
      <alignment horizontal="center" vertical="center" wrapText="1"/>
    </xf>
    <xf numFmtId="44" fontId="5" fillId="3" borderId="31" xfId="1" applyFont="1" applyFill="1" applyBorder="1" applyAlignment="1" applyProtection="1">
      <alignment horizontal="center" vertical="center" wrapText="1"/>
    </xf>
    <xf numFmtId="44" fontId="5" fillId="9" borderId="15" xfId="1" applyFont="1" applyFill="1" applyBorder="1" applyAlignment="1" applyProtection="1">
      <alignment horizontal="center" wrapText="1"/>
      <protection locked="0"/>
    </xf>
    <xf numFmtId="44" fontId="5" fillId="9" borderId="10" xfId="1" applyFont="1" applyFill="1" applyBorder="1" applyAlignment="1" applyProtection="1">
      <alignment horizontal="center" wrapText="1"/>
      <protection locked="0"/>
    </xf>
    <xf numFmtId="0" fontId="0" fillId="0" borderId="15" xfId="1" applyNumberFormat="1" applyFont="1" applyFill="1" applyBorder="1" applyAlignment="1" applyProtection="1">
      <alignment wrapText="1"/>
      <protection locked="0"/>
    </xf>
    <xf numFmtId="44" fontId="5" fillId="3" borderId="15" xfId="1" applyFont="1" applyFill="1" applyBorder="1" applyAlignment="1" applyProtection="1">
      <alignment horizontal="center" vertical="center" wrapText="1"/>
      <protection locked="0"/>
    </xf>
    <xf numFmtId="44" fontId="5" fillId="3" borderId="14" xfId="1" applyFont="1" applyFill="1" applyBorder="1" applyAlignment="1" applyProtection="1">
      <alignment horizontal="center" vertical="center" wrapText="1"/>
      <protection locked="0"/>
    </xf>
    <xf numFmtId="0" fontId="20" fillId="14" borderId="15" xfId="0" applyFont="1" applyFill="1" applyBorder="1" applyProtection="1">
      <protection locked="0"/>
    </xf>
    <xf numFmtId="0" fontId="20" fillId="14" borderId="13" xfId="0" applyFont="1" applyFill="1" applyBorder="1" applyProtection="1">
      <protection locked="0"/>
    </xf>
    <xf numFmtId="0" fontId="0" fillId="14" borderId="13" xfId="0" applyFill="1" applyBorder="1" applyProtection="1">
      <protection locked="0"/>
    </xf>
    <xf numFmtId="14" fontId="20" fillId="14" borderId="12" xfId="1" applyNumberFormat="1" applyFont="1" applyFill="1" applyBorder="1" applyProtection="1">
      <protection locked="0"/>
    </xf>
    <xf numFmtId="37" fontId="5" fillId="9" borderId="70" xfId="1" applyNumberFormat="1" applyFont="1" applyFill="1" applyBorder="1" applyAlignment="1" applyProtection="1">
      <alignment horizontal="center" vertical="center" wrapText="1"/>
    </xf>
    <xf numFmtId="37" fontId="5" fillId="9" borderId="71" xfId="1" applyNumberFormat="1" applyFont="1" applyFill="1" applyBorder="1" applyAlignment="1" applyProtection="1">
      <alignment horizontal="center" vertical="center" wrapText="1"/>
    </xf>
    <xf numFmtId="44" fontId="5" fillId="9" borderId="72" xfId="1" applyFont="1" applyFill="1" applyBorder="1" applyAlignment="1" applyProtection="1">
      <alignment horizontal="center" vertical="center" wrapText="1"/>
    </xf>
    <xf numFmtId="14" fontId="0" fillId="14" borderId="15" xfId="0" applyNumberFormat="1" applyFill="1" applyBorder="1" applyProtection="1">
      <protection locked="0"/>
    </xf>
    <xf numFmtId="14" fontId="0" fillId="14" borderId="13" xfId="0" applyNumberFormat="1" applyFill="1" applyBorder="1" applyProtection="1">
      <protection locked="0"/>
    </xf>
    <xf numFmtId="44" fontId="0" fillId="14" borderId="15" xfId="1" applyFont="1" applyFill="1" applyBorder="1" applyProtection="1">
      <protection locked="0"/>
    </xf>
    <xf numFmtId="44" fontId="0" fillId="14" borderId="13" xfId="0" applyNumberFormat="1" applyFill="1" applyBorder="1" applyProtection="1">
      <protection locked="0"/>
    </xf>
    <xf numFmtId="0" fontId="0" fillId="0" borderId="13" xfId="1" applyNumberFormat="1" applyFont="1" applyFill="1" applyBorder="1" applyProtection="1">
      <protection locked="0"/>
    </xf>
    <xf numFmtId="0" fontId="0" fillId="0" borderId="13" xfId="1" applyNumberFormat="1" applyFont="1" applyFill="1" applyBorder="1" applyAlignment="1" applyProtection="1">
      <alignment wrapText="1"/>
      <protection locked="0"/>
    </xf>
    <xf numFmtId="44" fontId="5" fillId="13" borderId="0" xfId="1" applyFont="1" applyFill="1" applyBorder="1" applyAlignment="1" applyProtection="1">
      <alignment vertical="center" wrapText="1"/>
    </xf>
    <xf numFmtId="0" fontId="21" fillId="14" borderId="34" xfId="0" applyFont="1" applyFill="1" applyBorder="1" applyAlignment="1" applyProtection="1">
      <alignment wrapText="1"/>
      <protection locked="0"/>
    </xf>
    <xf numFmtId="44" fontId="21" fillId="14" borderId="34" xfId="1" applyFont="1" applyFill="1" applyBorder="1" applyAlignment="1" applyProtection="1">
      <alignment wrapText="1"/>
      <protection locked="0"/>
    </xf>
    <xf numFmtId="0" fontId="21" fillId="14" borderId="16" xfId="0" applyFont="1" applyFill="1" applyBorder="1" applyAlignment="1" applyProtection="1">
      <alignment wrapText="1"/>
      <protection locked="0"/>
    </xf>
    <xf numFmtId="37" fontId="0" fillId="9" borderId="15" xfId="1" applyNumberFormat="1" applyFont="1" applyFill="1" applyBorder="1" applyAlignment="1" applyProtection="1">
      <alignment wrapText="1"/>
    </xf>
    <xf numFmtId="37" fontId="0" fillId="9" borderId="13" xfId="1" applyNumberFormat="1" applyFont="1" applyFill="1" applyBorder="1" applyAlignment="1" applyProtection="1">
      <alignment wrapText="1"/>
    </xf>
    <xf numFmtId="44" fontId="0" fillId="0" borderId="0" xfId="1" applyFont="1" applyFill="1" applyProtection="1"/>
    <xf numFmtId="44" fontId="0" fillId="0" borderId="0" xfId="1" applyFont="1" applyFill="1" applyAlignment="1" applyProtection="1">
      <alignment wrapText="1"/>
    </xf>
    <xf numFmtId="37" fontId="0" fillId="0" borderId="0" xfId="1" applyNumberFormat="1" applyFont="1" applyFill="1" applyAlignment="1" applyProtection="1">
      <alignment wrapText="1"/>
    </xf>
    <xf numFmtId="0" fontId="0" fillId="0" borderId="15" xfId="1" applyNumberFormat="1" applyFont="1" applyFill="1" applyBorder="1" applyProtection="1">
      <protection locked="0"/>
    </xf>
    <xf numFmtId="164" fontId="0" fillId="0" borderId="13" xfId="1" applyNumberFormat="1" applyFont="1" applyFill="1" applyBorder="1" applyProtection="1"/>
    <xf numFmtId="37" fontId="0" fillId="0" borderId="15" xfId="1" applyNumberFormat="1" applyFont="1" applyFill="1" applyBorder="1" applyAlignment="1" applyProtection="1">
      <alignment wrapText="1"/>
    </xf>
    <xf numFmtId="164" fontId="0" fillId="0" borderId="13" xfId="1" applyNumberFormat="1" applyFont="1" applyBorder="1" applyProtection="1"/>
    <xf numFmtId="44" fontId="0" fillId="0" borderId="13" xfId="1" applyFont="1" applyFill="1" applyBorder="1" applyProtection="1"/>
    <xf numFmtId="7" fontId="0" fillId="0" borderId="13" xfId="1" applyNumberFormat="1" applyFont="1" applyFill="1" applyBorder="1" applyProtection="1"/>
    <xf numFmtId="7" fontId="0" fillId="0" borderId="5" xfId="1" applyNumberFormat="1" applyFont="1" applyFill="1" applyBorder="1" applyProtection="1"/>
    <xf numFmtId="0" fontId="2" fillId="16" borderId="35" xfId="1" applyNumberFormat="1" applyFont="1" applyFill="1" applyBorder="1" applyAlignment="1" applyProtection="1">
      <alignment wrapText="1"/>
    </xf>
    <xf numFmtId="2" fontId="0" fillId="17" borderId="35" xfId="1" applyNumberFormat="1" applyFont="1" applyFill="1" applyBorder="1" applyAlignment="1" applyProtection="1">
      <alignment wrapText="1"/>
    </xf>
    <xf numFmtId="44" fontId="0" fillId="17" borderId="35" xfId="1" applyFont="1" applyFill="1" applyBorder="1" applyAlignment="1" applyProtection="1">
      <alignment wrapText="1"/>
    </xf>
    <xf numFmtId="44" fontId="2" fillId="17" borderId="35" xfId="1" applyFont="1" applyFill="1" applyBorder="1" applyAlignment="1" applyProtection="1">
      <alignment wrapText="1"/>
    </xf>
    <xf numFmtId="44" fontId="2" fillId="17" borderId="35" xfId="1" applyFont="1" applyFill="1" applyBorder="1" applyAlignment="1" applyProtection="1">
      <alignment horizontal="left"/>
    </xf>
    <xf numFmtId="44" fontId="2" fillId="17" borderId="81" xfId="1" applyFont="1" applyFill="1" applyBorder="1" applyAlignment="1" applyProtection="1"/>
    <xf numFmtId="44" fontId="2" fillId="17" borderId="82" xfId="1" applyFont="1" applyFill="1" applyBorder="1" applyAlignment="1" applyProtection="1"/>
    <xf numFmtId="0" fontId="2" fillId="17" borderId="83" xfId="1" applyNumberFormat="1" applyFont="1" applyFill="1" applyBorder="1" applyAlignment="1" applyProtection="1"/>
    <xf numFmtId="44" fontId="28" fillId="17" borderId="108" xfId="1" applyFont="1" applyFill="1" applyBorder="1" applyAlignment="1" applyProtection="1">
      <alignment horizontal="left" vertical="center"/>
    </xf>
    <xf numFmtId="0" fontId="0" fillId="0" borderId="13" xfId="1" applyNumberFormat="1" applyFont="1" applyFill="1" applyBorder="1" applyAlignment="1" applyProtection="1">
      <alignment horizontal="left" vertical="top" wrapText="1"/>
      <protection locked="0"/>
    </xf>
    <xf numFmtId="0" fontId="0" fillId="0" borderId="13" xfId="1" applyNumberFormat="1" applyFont="1" applyFill="1" applyBorder="1" applyAlignment="1" applyProtection="1">
      <alignment horizontal="left" vertical="top"/>
      <protection locked="0"/>
    </xf>
    <xf numFmtId="0" fontId="0" fillId="0" borderId="13" xfId="1" applyNumberFormat="1" applyFont="1" applyFill="1" applyBorder="1" applyAlignment="1" applyProtection="1">
      <alignment vertical="top" wrapText="1"/>
      <protection locked="0"/>
    </xf>
    <xf numFmtId="1" fontId="23" fillId="5" borderId="53" xfId="1" applyNumberFormat="1" applyFont="1" applyFill="1" applyBorder="1" applyAlignment="1" applyProtection="1">
      <alignment horizontal="center" vertical="center" wrapText="1"/>
    </xf>
    <xf numFmtId="1" fontId="23" fillId="5" borderId="90" xfId="1" applyNumberFormat="1" applyFont="1" applyFill="1" applyBorder="1" applyAlignment="1" applyProtection="1">
      <alignment horizontal="center" vertical="center" wrapText="1"/>
    </xf>
    <xf numFmtId="1" fontId="3" fillId="5" borderId="31" xfId="1" applyNumberFormat="1" applyFont="1" applyFill="1" applyBorder="1" applyAlignment="1" applyProtection="1">
      <alignment horizontal="center" vertical="center" wrapText="1"/>
    </xf>
    <xf numFmtId="1" fontId="3" fillId="0" borderId="53" xfId="1" applyNumberFormat="1" applyFont="1" applyFill="1" applyBorder="1" applyAlignment="1" applyProtection="1">
      <alignment horizontal="center" vertical="center" wrapText="1"/>
    </xf>
    <xf numFmtId="1" fontId="3" fillId="0" borderId="90" xfId="1" applyNumberFormat="1" applyFont="1" applyFill="1" applyBorder="1" applyAlignment="1" applyProtection="1">
      <alignment horizontal="center" vertical="center" wrapText="1"/>
    </xf>
    <xf numFmtId="1" fontId="3" fillId="0" borderId="31" xfId="1" applyNumberFormat="1" applyFont="1" applyFill="1" applyBorder="1" applyAlignment="1" applyProtection="1">
      <alignment horizontal="center" vertical="center" wrapText="1"/>
    </xf>
    <xf numFmtId="0" fontId="39" fillId="0" borderId="0" xfId="0" applyFont="1" applyAlignment="1">
      <alignment vertical="center"/>
    </xf>
    <xf numFmtId="0" fontId="0" fillId="0" borderId="0" xfId="0" applyAlignment="1">
      <alignment vertical="center"/>
    </xf>
    <xf numFmtId="44" fontId="37" fillId="9" borderId="31" xfId="0" applyNumberFormat="1" applyFont="1" applyFill="1" applyBorder="1"/>
    <xf numFmtId="0" fontId="4" fillId="0" borderId="13" xfId="0" applyFont="1" applyBorder="1" applyAlignment="1">
      <alignment horizontal="center" vertical="center"/>
    </xf>
    <xf numFmtId="1" fontId="35" fillId="21" borderId="13" xfId="0" applyNumberFormat="1" applyFont="1" applyFill="1" applyBorder="1" applyAlignment="1">
      <alignment horizontal="center" vertical="center"/>
    </xf>
    <xf numFmtId="44" fontId="32" fillId="9" borderId="53" xfId="0" applyNumberFormat="1" applyFont="1" applyFill="1" applyBorder="1"/>
    <xf numFmtId="44" fontId="3" fillId="9" borderId="31" xfId="0" applyNumberFormat="1" applyFont="1" applyFill="1" applyBorder="1"/>
    <xf numFmtId="0" fontId="4" fillId="0" borderId="15" xfId="0" applyFont="1" applyBorder="1" applyAlignment="1">
      <alignment horizontal="center" vertical="center" wrapText="1"/>
    </xf>
    <xf numFmtId="0" fontId="4" fillId="0" borderId="15" xfId="0" applyFont="1" applyBorder="1" applyAlignment="1">
      <alignment horizontal="center" vertical="center"/>
    </xf>
    <xf numFmtId="44" fontId="4" fillId="0" borderId="88" xfId="0" applyNumberFormat="1" applyFont="1" applyBorder="1" applyAlignment="1">
      <alignment horizontal="center" vertical="center"/>
    </xf>
    <xf numFmtId="0" fontId="35" fillId="21" borderId="85" xfId="0" applyFont="1" applyFill="1" applyBorder="1"/>
    <xf numFmtId="0" fontId="35" fillId="21" borderId="13" xfId="0" applyFont="1" applyFill="1" applyBorder="1"/>
    <xf numFmtId="166" fontId="35" fillId="21" borderId="13" xfId="0" applyNumberFormat="1" applyFont="1" applyFill="1" applyBorder="1"/>
    <xf numFmtId="44" fontId="35" fillId="21" borderId="53" xfId="0" applyNumberFormat="1" applyFont="1" applyFill="1" applyBorder="1"/>
    <xf numFmtId="0" fontId="0" fillId="0" borderId="0" xfId="0" applyAlignment="1">
      <alignment horizontal="left" wrapText="1"/>
    </xf>
    <xf numFmtId="0" fontId="4" fillId="0" borderId="13" xfId="0" applyFont="1" applyBorder="1" applyAlignment="1">
      <alignment horizontal="center" vertical="center" wrapText="1"/>
    </xf>
    <xf numFmtId="44" fontId="4" fillId="0" borderId="53" xfId="0" applyNumberFormat="1" applyFont="1" applyBorder="1" applyAlignment="1">
      <alignment horizontal="center" vertical="center"/>
    </xf>
    <xf numFmtId="0" fontId="0" fillId="21" borderId="85" xfId="0" applyFill="1" applyBorder="1"/>
    <xf numFmtId="0" fontId="0" fillId="21" borderId="13" xfId="0" applyFill="1" applyBorder="1"/>
    <xf numFmtId="1" fontId="0" fillId="21" borderId="13" xfId="0" applyNumberFormat="1" applyFill="1" applyBorder="1" applyAlignment="1">
      <alignment horizontal="center" vertical="center"/>
    </xf>
    <xf numFmtId="166" fontId="0" fillId="21" borderId="13" xfId="0" applyNumberFormat="1" applyFill="1" applyBorder="1" applyAlignment="1">
      <alignment horizontal="right"/>
    </xf>
    <xf numFmtId="44" fontId="0" fillId="21" borderId="53" xfId="0" applyNumberFormat="1" applyFill="1" applyBorder="1"/>
    <xf numFmtId="166" fontId="0" fillId="21" borderId="13" xfId="0" applyNumberFormat="1" applyFill="1" applyBorder="1"/>
    <xf numFmtId="0" fontId="0" fillId="0" borderId="13" xfId="0" applyBorder="1"/>
    <xf numFmtId="44" fontId="7" fillId="20" borderId="31" xfId="0" applyNumberFormat="1" applyFont="1" applyFill="1" applyBorder="1"/>
    <xf numFmtId="44" fontId="0" fillId="0" borderId="0" xfId="0" applyNumberFormat="1"/>
    <xf numFmtId="0" fontId="0" fillId="0" borderId="85" xfId="0" applyBorder="1" applyProtection="1">
      <protection locked="0"/>
    </xf>
    <xf numFmtId="1" fontId="0" fillId="0" borderId="13" xfId="0" applyNumberFormat="1" applyBorder="1" applyAlignment="1" applyProtection="1">
      <alignment horizontal="center" vertical="center"/>
      <protection locked="0"/>
    </xf>
    <xf numFmtId="166" fontId="0" fillId="0" borderId="13" xfId="0" applyNumberFormat="1" applyBorder="1" applyProtection="1">
      <protection locked="0"/>
    </xf>
    <xf numFmtId="0" fontId="0" fillId="0" borderId="89" xfId="0" applyBorder="1" applyProtection="1">
      <protection locked="0"/>
    </xf>
    <xf numFmtId="0" fontId="0" fillId="0" borderId="8" xfId="0" applyBorder="1" applyProtection="1">
      <protection locked="0"/>
    </xf>
    <xf numFmtId="1" fontId="0" fillId="0" borderId="8" xfId="0" applyNumberFormat="1" applyBorder="1" applyAlignment="1" applyProtection="1">
      <alignment horizontal="center" vertical="center"/>
      <protection locked="0"/>
    </xf>
    <xf numFmtId="166" fontId="0" fillId="0" borderId="8" xfId="0" applyNumberFormat="1" applyBorder="1" applyProtection="1">
      <protection locked="0"/>
    </xf>
    <xf numFmtId="0" fontId="35" fillId="0" borderId="85" xfId="0" applyFont="1" applyBorder="1" applyProtection="1">
      <protection locked="0"/>
    </xf>
    <xf numFmtId="0" fontId="35" fillId="0" borderId="13" xfId="0" applyFont="1" applyBorder="1" applyProtection="1">
      <protection locked="0"/>
    </xf>
    <xf numFmtId="1" fontId="35" fillId="0" borderId="13" xfId="0" applyNumberFormat="1" applyFont="1" applyBorder="1" applyAlignment="1" applyProtection="1">
      <alignment horizontal="center" vertical="center"/>
      <protection locked="0"/>
    </xf>
    <xf numFmtId="166" fontId="35" fillId="0" borderId="13" xfId="0" applyNumberFormat="1" applyFont="1" applyBorder="1" applyProtection="1">
      <protection locked="0"/>
    </xf>
    <xf numFmtId="0" fontId="35" fillId="0" borderId="89" xfId="0" applyFont="1" applyBorder="1" applyProtection="1">
      <protection locked="0"/>
    </xf>
    <xf numFmtId="0" fontId="35" fillId="0" borderId="8" xfId="0" applyFont="1" applyBorder="1" applyProtection="1">
      <protection locked="0"/>
    </xf>
    <xf numFmtId="1" fontId="35" fillId="0" borderId="8" xfId="0" applyNumberFormat="1" applyFont="1" applyBorder="1" applyAlignment="1" applyProtection="1">
      <alignment horizontal="center" vertical="center"/>
      <protection locked="0"/>
    </xf>
    <xf numFmtId="166" fontId="35" fillId="0" borderId="8" xfId="0" applyNumberFormat="1" applyFont="1" applyBorder="1" applyProtection="1">
      <protection locked="0"/>
    </xf>
    <xf numFmtId="44" fontId="2" fillId="4" borderId="88" xfId="1" applyFont="1" applyFill="1" applyBorder="1" applyAlignment="1" applyProtection="1">
      <alignment wrapText="1"/>
    </xf>
    <xf numFmtId="44" fontId="2" fillId="17" borderId="86" xfId="1" applyFont="1" applyFill="1" applyBorder="1" applyAlignment="1" applyProtection="1">
      <alignment horizontal="left"/>
    </xf>
    <xf numFmtId="44" fontId="2" fillId="4" borderId="54" xfId="1" applyFont="1" applyFill="1" applyBorder="1" applyAlignment="1" applyProtection="1"/>
    <xf numFmtId="0" fontId="6" fillId="14" borderId="122" xfId="0" applyFont="1" applyFill="1" applyBorder="1" applyAlignment="1" applyProtection="1">
      <alignment wrapText="1"/>
      <protection locked="0"/>
    </xf>
    <xf numFmtId="44" fontId="0" fillId="3" borderId="88" xfId="1" applyFont="1" applyFill="1" applyBorder="1" applyAlignment="1" applyProtection="1">
      <alignment wrapText="1"/>
    </xf>
    <xf numFmtId="0" fontId="6" fillId="14" borderId="123" xfId="0" applyFont="1" applyFill="1" applyBorder="1" applyAlignment="1" applyProtection="1">
      <alignment wrapText="1"/>
      <protection locked="0"/>
    </xf>
    <xf numFmtId="44" fontId="0" fillId="3" borderId="53" xfId="1" applyFont="1" applyFill="1" applyBorder="1" applyAlignment="1" applyProtection="1">
      <alignment wrapText="1"/>
    </xf>
    <xf numFmtId="0" fontId="0" fillId="14" borderId="87" xfId="0" applyFill="1" applyBorder="1" applyProtection="1">
      <protection locked="0"/>
    </xf>
    <xf numFmtId="0" fontId="0" fillId="14" borderId="85" xfId="0" applyFill="1" applyBorder="1" applyProtection="1">
      <protection locked="0"/>
    </xf>
    <xf numFmtId="44" fontId="2" fillId="3" borderId="54" xfId="1" applyFont="1" applyFill="1" applyBorder="1" applyAlignment="1" applyProtection="1">
      <alignment wrapText="1"/>
    </xf>
    <xf numFmtId="44" fontId="0" fillId="9" borderId="88" xfId="1" applyFont="1" applyFill="1" applyBorder="1" applyAlignment="1" applyProtection="1">
      <alignment wrapText="1"/>
    </xf>
    <xf numFmtId="44" fontId="0" fillId="9" borderId="53" xfId="1" applyFont="1" applyFill="1" applyBorder="1" applyAlignment="1" applyProtection="1">
      <alignment wrapText="1"/>
    </xf>
    <xf numFmtId="0" fontId="2" fillId="16" borderId="8" xfId="1" applyNumberFormat="1" applyFont="1" applyFill="1" applyBorder="1" applyAlignment="1" applyProtection="1">
      <alignment horizontal="left"/>
    </xf>
    <xf numFmtId="44" fontId="0" fillId="9" borderId="9" xfId="1" applyFont="1" applyFill="1" applyBorder="1" applyAlignment="1" applyProtection="1">
      <alignment wrapText="1"/>
    </xf>
    <xf numFmtId="44" fontId="2" fillId="17" borderId="8" xfId="1" applyFont="1" applyFill="1" applyBorder="1" applyAlignment="1" applyProtection="1">
      <alignment horizontal="left"/>
    </xf>
    <xf numFmtId="2" fontId="2" fillId="17" borderId="8" xfId="1" applyNumberFormat="1" applyFont="1" applyFill="1" applyBorder="1" applyAlignment="1" applyProtection="1">
      <alignment horizontal="left"/>
    </xf>
    <xf numFmtId="0" fontId="2" fillId="17" borderId="8" xfId="1" applyNumberFormat="1" applyFont="1" applyFill="1" applyBorder="1" applyAlignment="1" applyProtection="1">
      <alignment horizontal="left"/>
    </xf>
    <xf numFmtId="44" fontId="1" fillId="9" borderId="8" xfId="1" applyFont="1" applyFill="1" applyBorder="1" applyAlignment="1" applyProtection="1">
      <alignment horizontal="left"/>
    </xf>
    <xf numFmtId="44" fontId="0" fillId="9" borderId="8" xfId="1" applyFont="1" applyFill="1" applyBorder="1" applyAlignment="1" applyProtection="1">
      <alignment wrapText="1"/>
    </xf>
    <xf numFmtId="44" fontId="0" fillId="9" borderId="90" xfId="1" applyFont="1" applyFill="1" applyBorder="1" applyAlignment="1" applyProtection="1">
      <alignment wrapText="1"/>
    </xf>
    <xf numFmtId="44" fontId="3" fillId="8" borderId="30" xfId="1" applyFont="1" applyFill="1" applyBorder="1" applyAlignment="1" applyProtection="1">
      <alignment wrapText="1"/>
    </xf>
    <xf numFmtId="44" fontId="3" fillId="8" borderId="31" xfId="1" applyFont="1" applyFill="1" applyBorder="1" applyAlignment="1" applyProtection="1">
      <alignment wrapText="1"/>
    </xf>
    <xf numFmtId="0" fontId="19" fillId="6" borderId="29" xfId="0" applyFont="1" applyFill="1" applyBorder="1" applyAlignment="1">
      <alignment horizontal="center" wrapText="1"/>
    </xf>
    <xf numFmtId="0" fontId="19" fillId="6" borderId="33" xfId="0" applyFont="1" applyFill="1" applyBorder="1" applyAlignment="1">
      <alignment horizontal="center" wrapText="1"/>
    </xf>
    <xf numFmtId="164" fontId="19" fillId="6" borderId="30" xfId="0" applyNumberFormat="1" applyFont="1" applyFill="1" applyBorder="1" applyAlignment="1">
      <alignment horizontal="center" wrapText="1"/>
    </xf>
    <xf numFmtId="14" fontId="2" fillId="6" borderId="30" xfId="0" applyNumberFormat="1" applyFont="1" applyFill="1" applyBorder="1" applyAlignment="1">
      <alignment horizontal="center" wrapText="1"/>
    </xf>
    <xf numFmtId="164" fontId="2" fillId="6" borderId="30" xfId="0" applyNumberFormat="1" applyFont="1" applyFill="1" applyBorder="1" applyAlignment="1">
      <alignment horizontal="center" wrapText="1"/>
    </xf>
    <xf numFmtId="0" fontId="19" fillId="6" borderId="30" xfId="0" applyFont="1" applyFill="1" applyBorder="1" applyAlignment="1">
      <alignment horizontal="center" wrapText="1"/>
    </xf>
    <xf numFmtId="0" fontId="2" fillId="6" borderId="30" xfId="0" applyFont="1" applyFill="1" applyBorder="1" applyAlignment="1">
      <alignment horizontal="center" wrapText="1"/>
    </xf>
    <xf numFmtId="0" fontId="2" fillId="8" borderId="30" xfId="0" applyFont="1" applyFill="1" applyBorder="1" applyAlignment="1">
      <alignment horizontal="center" wrapText="1"/>
    </xf>
    <xf numFmtId="0" fontId="2" fillId="6" borderId="31" xfId="0" applyFont="1" applyFill="1" applyBorder="1" applyAlignment="1">
      <alignment horizontal="center" wrapText="1"/>
    </xf>
    <xf numFmtId="14" fontId="0" fillId="8" borderId="29" xfId="0" applyNumberFormat="1" applyFill="1" applyBorder="1"/>
    <xf numFmtId="0" fontId="0" fillId="0" borderId="15" xfId="0" applyBorder="1"/>
    <xf numFmtId="14" fontId="0" fillId="0" borderId="13" xfId="0" applyNumberFormat="1" applyBorder="1"/>
    <xf numFmtId="14" fontId="0" fillId="0" borderId="15" xfId="0" applyNumberFormat="1" applyBorder="1"/>
    <xf numFmtId="2" fontId="0" fillId="0" borderId="13" xfId="0" applyNumberFormat="1" applyBorder="1"/>
    <xf numFmtId="165" fontId="20" fillId="0" borderId="13" xfId="0" applyNumberFormat="1" applyFont="1" applyBorder="1"/>
    <xf numFmtId="165" fontId="0" fillId="8" borderId="13" xfId="0" applyNumberFormat="1" applyFill="1" applyBorder="1"/>
    <xf numFmtId="165" fontId="0" fillId="0" borderId="13" xfId="0" applyNumberFormat="1" applyBorder="1"/>
    <xf numFmtId="14" fontId="6" fillId="0" borderId="0" xfId="0" applyNumberFormat="1" applyFont="1" applyAlignment="1">
      <alignment wrapText="1"/>
    </xf>
    <xf numFmtId="164" fontId="0" fillId="0" borderId="0" xfId="0" applyNumberFormat="1"/>
    <xf numFmtId="14" fontId="0" fillId="0" borderId="0" xfId="0" applyNumberFormat="1"/>
    <xf numFmtId="0" fontId="0" fillId="21" borderId="15" xfId="0" applyFill="1" applyBorder="1"/>
    <xf numFmtId="0" fontId="6" fillId="21" borderId="32" xfId="0" applyFont="1" applyFill="1" applyBorder="1" applyAlignment="1">
      <alignment wrapText="1"/>
    </xf>
    <xf numFmtId="164" fontId="0" fillId="21" borderId="13" xfId="1" applyNumberFormat="1" applyFont="1" applyFill="1" applyBorder="1" applyProtection="1"/>
    <xf numFmtId="14" fontId="0" fillId="21" borderId="13" xfId="0" applyNumberFormat="1" applyFill="1" applyBorder="1"/>
    <xf numFmtId="14" fontId="0" fillId="21" borderId="15" xfId="0" applyNumberFormat="1" applyFill="1" applyBorder="1"/>
    <xf numFmtId="37" fontId="0" fillId="21" borderId="15" xfId="1" applyNumberFormat="1" applyFont="1" applyFill="1" applyBorder="1" applyAlignment="1" applyProtection="1">
      <alignment wrapText="1"/>
    </xf>
    <xf numFmtId="2" fontId="0" fillId="21" borderId="15" xfId="0" applyNumberFormat="1" applyFill="1" applyBorder="1"/>
    <xf numFmtId="165" fontId="20" fillId="21" borderId="15" xfId="0" applyNumberFormat="1" applyFont="1" applyFill="1" applyBorder="1"/>
    <xf numFmtId="165" fontId="0" fillId="21" borderId="15" xfId="0" applyNumberFormat="1" applyFill="1" applyBorder="1"/>
    <xf numFmtId="44" fontId="0" fillId="16" borderId="15" xfId="1" applyFont="1" applyFill="1" applyBorder="1" applyAlignment="1" applyProtection="1">
      <alignment wrapText="1"/>
    </xf>
    <xf numFmtId="44" fontId="1" fillId="16" borderId="15" xfId="1" applyFont="1" applyFill="1" applyBorder="1" applyAlignment="1" applyProtection="1">
      <alignment wrapText="1"/>
    </xf>
    <xf numFmtId="0" fontId="0" fillId="17" borderId="0" xfId="0" applyFill="1"/>
    <xf numFmtId="0" fontId="0" fillId="16" borderId="0" xfId="0" applyFill="1"/>
    <xf numFmtId="0" fontId="2" fillId="5" borderId="5" xfId="0" applyFont="1" applyFill="1" applyBorder="1" applyAlignment="1">
      <alignment horizontal="center"/>
    </xf>
    <xf numFmtId="0" fontId="8" fillId="17" borderId="0" xfId="0" applyFont="1" applyFill="1"/>
    <xf numFmtId="0" fontId="2" fillId="5" borderId="5" xfId="0" applyFont="1" applyFill="1" applyBorder="1" applyAlignment="1">
      <alignment horizontal="center" wrapText="1"/>
    </xf>
    <xf numFmtId="0" fontId="2" fillId="2" borderId="13" xfId="0" applyFont="1" applyFill="1" applyBorder="1" applyAlignment="1">
      <alignment horizontal="center" wrapText="1"/>
    </xf>
    <xf numFmtId="1" fontId="0" fillId="0" borderId="28" xfId="0" applyNumberFormat="1" applyBorder="1" applyAlignment="1">
      <alignment horizontal="right"/>
    </xf>
    <xf numFmtId="1" fontId="0" fillId="0" borderId="28" xfId="0" applyNumberFormat="1" applyBorder="1"/>
    <xf numFmtId="0" fontId="0" fillId="0" borderId="29" xfId="0" applyBorder="1" applyAlignment="1">
      <alignment horizontal="right"/>
    </xf>
    <xf numFmtId="0" fontId="0" fillId="17" borderId="0" xfId="0" applyFill="1" applyAlignment="1">
      <alignment horizontal="center"/>
    </xf>
    <xf numFmtId="0" fontId="28" fillId="17" borderId="0" xfId="0" applyFont="1" applyFill="1"/>
    <xf numFmtId="0" fontId="0" fillId="2" borderId="0" xfId="0" applyFill="1"/>
    <xf numFmtId="0" fontId="0" fillId="0" borderId="13" xfId="0" applyBorder="1" applyAlignment="1">
      <alignment wrapText="1"/>
    </xf>
    <xf numFmtId="14" fontId="0" fillId="0" borderId="13" xfId="0" applyNumberFormat="1" applyBorder="1" applyAlignment="1">
      <alignment wrapText="1"/>
    </xf>
    <xf numFmtId="0" fontId="0" fillId="17" borderId="0" xfId="0" applyFill="1" applyAlignment="1">
      <alignment horizontal="center" wrapText="1"/>
    </xf>
    <xf numFmtId="0" fontId="0" fillId="17" borderId="0" xfId="0" applyFill="1" applyAlignment="1">
      <alignment horizontal="right"/>
    </xf>
    <xf numFmtId="0" fontId="2" fillId="19" borderId="0" xfId="0" applyFont="1" applyFill="1" applyAlignment="1">
      <alignment horizontal="right"/>
    </xf>
    <xf numFmtId="0" fontId="2" fillId="19" borderId="0" xfId="0" applyFont="1" applyFill="1"/>
    <xf numFmtId="0" fontId="2" fillId="17" borderId="0" xfId="0" applyFont="1" applyFill="1" applyAlignment="1">
      <alignment horizontal="right"/>
    </xf>
    <xf numFmtId="0" fontId="29" fillId="17" borderId="0" xfId="0" applyFont="1" applyFill="1" applyAlignment="1">
      <alignment horizontal="right" wrapText="1"/>
    </xf>
    <xf numFmtId="0" fontId="28" fillId="17" borderId="108" xfId="0" applyFont="1" applyFill="1" applyBorder="1" applyAlignment="1">
      <alignment horizontal="center" vertical="center"/>
    </xf>
    <xf numFmtId="0" fontId="2" fillId="17" borderId="0" xfId="0" applyFont="1" applyFill="1"/>
    <xf numFmtId="0" fontId="29" fillId="17" borderId="0" xfId="0" applyFont="1" applyFill="1"/>
    <xf numFmtId="44" fontId="0" fillId="16" borderId="0" xfId="0" applyNumberFormat="1" applyFill="1"/>
    <xf numFmtId="0" fontId="28" fillId="17" borderId="108" xfId="0" applyFont="1" applyFill="1" applyBorder="1" applyAlignment="1">
      <alignment horizontal="left" vertical="center"/>
    </xf>
    <xf numFmtId="2" fontId="28" fillId="17" borderId="108" xfId="0" applyNumberFormat="1" applyFont="1" applyFill="1" applyBorder="1" applyAlignment="1">
      <alignment horizontal="center" vertical="center"/>
    </xf>
    <xf numFmtId="0" fontId="30" fillId="17" borderId="108" xfId="0" quotePrefix="1" applyFont="1" applyFill="1" applyBorder="1" applyAlignment="1">
      <alignment horizontal="center" vertical="center"/>
    </xf>
    <xf numFmtId="0" fontId="2" fillId="17" borderId="0" xfId="0" applyFont="1" applyFill="1" applyAlignment="1">
      <alignment wrapText="1"/>
    </xf>
    <xf numFmtId="0" fontId="28" fillId="17" borderId="108" xfId="0" applyFont="1" applyFill="1" applyBorder="1"/>
    <xf numFmtId="0" fontId="28" fillId="17" borderId="103" xfId="0" applyFont="1" applyFill="1" applyBorder="1"/>
    <xf numFmtId="0" fontId="28" fillId="17" borderId="104" xfId="0" applyFont="1" applyFill="1" applyBorder="1"/>
    <xf numFmtId="2" fontId="2" fillId="19" borderId="0" xfId="0" applyNumberFormat="1" applyFont="1" applyFill="1"/>
    <xf numFmtId="164" fontId="28" fillId="17" borderId="108" xfId="0" applyNumberFormat="1" applyFont="1" applyFill="1" applyBorder="1"/>
    <xf numFmtId="44" fontId="28" fillId="17" borderId="108" xfId="0" applyNumberFormat="1" applyFont="1" applyFill="1" applyBorder="1"/>
    <xf numFmtId="2" fontId="2" fillId="0" borderId="74" xfId="0" applyNumberFormat="1" applyFont="1" applyBorder="1" applyAlignment="1">
      <alignment vertical="center"/>
    </xf>
    <xf numFmtId="2" fontId="2" fillId="0" borderId="16" xfId="0" applyNumberFormat="1" applyFont="1" applyBorder="1" applyAlignment="1">
      <alignment vertical="center"/>
    </xf>
    <xf numFmtId="0" fontId="25" fillId="17" borderId="0" xfId="0" applyFont="1" applyFill="1"/>
    <xf numFmtId="0" fontId="0" fillId="19" borderId="0" xfId="0" applyFill="1"/>
    <xf numFmtId="1" fontId="0" fillId="0" borderId="80" xfId="0" applyNumberFormat="1" applyBorder="1" applyAlignment="1">
      <alignment horizontal="center" vertical="center"/>
    </xf>
    <xf numFmtId="1" fontId="0" fillId="0" borderId="46" xfId="0" applyNumberFormat="1" applyBorder="1" applyAlignment="1">
      <alignment horizontal="center" vertical="center"/>
    </xf>
    <xf numFmtId="2" fontId="0" fillId="0" borderId="74" xfId="0" applyNumberFormat="1" applyBorder="1" applyAlignment="1">
      <alignment vertical="center"/>
    </xf>
    <xf numFmtId="2" fontId="0" fillId="0" borderId="16" xfId="0" applyNumberFormat="1" applyBorder="1" applyAlignment="1">
      <alignment vertical="center"/>
    </xf>
    <xf numFmtId="1" fontId="0" fillId="0" borderId="43" xfId="0" applyNumberFormat="1" applyBorder="1" applyAlignment="1">
      <alignment horizontal="center" vertical="center"/>
    </xf>
    <xf numFmtId="1" fontId="0" fillId="0" borderId="102" xfId="0" applyNumberFormat="1" applyBorder="1" applyAlignment="1">
      <alignment horizontal="center" vertical="center"/>
    </xf>
    <xf numFmtId="0" fontId="9" fillId="2" borderId="0" xfId="0" applyFont="1" applyFill="1"/>
    <xf numFmtId="0" fontId="9" fillId="0" borderId="0" xfId="0" applyFont="1"/>
    <xf numFmtId="0" fontId="7" fillId="0" borderId="0" xfId="0" applyFont="1" applyAlignment="1">
      <alignment vertical="center" wrapText="1"/>
    </xf>
    <xf numFmtId="0" fontId="10" fillId="2" borderId="0" xfId="0" applyFont="1" applyFill="1"/>
    <xf numFmtId="0" fontId="10" fillId="0" borderId="0" xfId="0" applyFont="1"/>
    <xf numFmtId="0" fontId="0" fillId="4" borderId="55" xfId="0" applyFill="1" applyBorder="1"/>
    <xf numFmtId="0" fontId="0" fillId="7" borderId="0" xfId="0" applyFill="1"/>
    <xf numFmtId="0" fontId="5" fillId="3" borderId="20"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0" fillId="13" borderId="0" xfId="0" applyFill="1"/>
    <xf numFmtId="0" fontId="0" fillId="13" borderId="23" xfId="0" applyFill="1" applyBorder="1"/>
    <xf numFmtId="0" fontId="3" fillId="9" borderId="19" xfId="0" applyFont="1" applyFill="1" applyBorder="1" applyAlignment="1">
      <alignment horizontal="center" wrapText="1"/>
    </xf>
    <xf numFmtId="0" fontId="3" fillId="9" borderId="0" xfId="0" applyFont="1" applyFill="1" applyAlignment="1">
      <alignment horizontal="center" wrapText="1"/>
    </xf>
    <xf numFmtId="0" fontId="3" fillId="9" borderId="23" xfId="0" applyFont="1" applyFill="1" applyBorder="1" applyAlignment="1">
      <alignment horizontal="center" wrapText="1"/>
    </xf>
    <xf numFmtId="0" fontId="3" fillId="8" borderId="33" xfId="0" applyFont="1" applyFill="1" applyBorder="1" applyAlignment="1">
      <alignment horizontal="right"/>
    </xf>
    <xf numFmtId="0" fontId="0" fillId="7" borderId="19" xfId="0" applyFill="1" applyBorder="1"/>
    <xf numFmtId="0" fontId="0" fillId="7" borderId="20" xfId="0" applyFill="1" applyBorder="1"/>
    <xf numFmtId="0" fontId="0" fillId="7" borderId="21" xfId="0" applyFill="1" applyBorder="1"/>
    <xf numFmtId="1" fontId="0" fillId="0" borderId="15" xfId="1" applyNumberFormat="1" applyFont="1" applyFill="1" applyBorder="1" applyAlignment="1" applyProtection="1">
      <alignment wrapText="1"/>
      <protection locked="0"/>
    </xf>
    <xf numFmtId="44" fontId="0" fillId="0" borderId="53" xfId="0" applyNumberFormat="1" applyBorder="1"/>
    <xf numFmtId="44" fontId="35" fillId="0" borderId="53" xfId="0" applyNumberFormat="1" applyFont="1" applyBorder="1"/>
    <xf numFmtId="44" fontId="35" fillId="0" borderId="90" xfId="0" applyNumberFormat="1" applyFont="1" applyBorder="1"/>
    <xf numFmtId="44" fontId="0" fillId="0" borderId="90" xfId="0" applyNumberFormat="1" applyBorder="1"/>
    <xf numFmtId="0" fontId="34" fillId="0" borderId="85" xfId="0" applyFont="1" applyBorder="1" applyAlignment="1">
      <alignment horizontal="center" vertical="center"/>
    </xf>
    <xf numFmtId="0" fontId="34" fillId="0" borderId="13" xfId="0" applyFont="1" applyBorder="1" applyAlignment="1">
      <alignment horizontal="center" vertical="center"/>
    </xf>
    <xf numFmtId="44" fontId="34" fillId="0" borderId="53" xfId="0" applyNumberFormat="1" applyFont="1" applyBorder="1" applyAlignment="1">
      <alignment horizontal="center" vertical="center"/>
    </xf>
    <xf numFmtId="0" fontId="33" fillId="21" borderId="85" xfId="0" applyFont="1" applyFill="1" applyBorder="1"/>
    <xf numFmtId="1" fontId="33" fillId="21" borderId="13" xfId="0" applyNumberFormat="1" applyFont="1" applyFill="1" applyBorder="1" applyAlignment="1">
      <alignment horizontal="center" vertical="center"/>
    </xf>
    <xf numFmtId="166" fontId="33" fillId="21" borderId="13" xfId="0" applyNumberFormat="1" applyFont="1" applyFill="1" applyBorder="1"/>
    <xf numFmtId="44" fontId="33" fillId="21" borderId="53" xfId="0" applyNumberFormat="1" applyFont="1" applyFill="1" applyBorder="1"/>
    <xf numFmtId="0" fontId="33" fillId="0" borderId="85" xfId="0" applyFont="1" applyBorder="1" applyProtection="1">
      <protection locked="0"/>
    </xf>
    <xf numFmtId="1" fontId="33" fillId="0" borderId="13" xfId="0" applyNumberFormat="1" applyFont="1" applyBorder="1" applyAlignment="1" applyProtection="1">
      <alignment horizontal="center" vertical="center"/>
      <protection locked="0"/>
    </xf>
    <xf numFmtId="166" fontId="33" fillId="0" borderId="13" xfId="0" applyNumberFormat="1" applyFont="1" applyBorder="1" applyProtection="1">
      <protection locked="0"/>
    </xf>
    <xf numFmtId="44" fontId="33" fillId="0" borderId="53" xfId="0" applyNumberFormat="1" applyFont="1" applyBorder="1"/>
    <xf numFmtId="0" fontId="33" fillId="0" borderId="13" xfId="0" applyFont="1" applyBorder="1" applyProtection="1">
      <protection locked="0"/>
    </xf>
    <xf numFmtId="44" fontId="33" fillId="21" borderId="13" xfId="0" applyNumberFormat="1" applyFont="1" applyFill="1" applyBorder="1"/>
    <xf numFmtId="44" fontId="33" fillId="0" borderId="13" xfId="0" applyNumberFormat="1" applyFont="1" applyBorder="1" applyProtection="1">
      <protection locked="0"/>
    </xf>
    <xf numFmtId="0" fontId="34" fillId="0" borderId="85" xfId="0" applyFont="1" applyBorder="1" applyAlignment="1">
      <alignment horizontal="center" vertical="center" wrapText="1"/>
    </xf>
    <xf numFmtId="0" fontId="34" fillId="0" borderId="13" xfId="0" applyFont="1" applyBorder="1" applyAlignment="1">
      <alignment horizontal="center" vertical="center" wrapText="1"/>
    </xf>
    <xf numFmtId="0" fontId="33" fillId="21" borderId="13" xfId="0" applyFont="1" applyFill="1" applyBorder="1"/>
    <xf numFmtId="8" fontId="33" fillId="21" borderId="13" xfId="0" applyNumberFormat="1" applyFont="1" applyFill="1" applyBorder="1"/>
    <xf numFmtId="8" fontId="33" fillId="0" borderId="13" xfId="0" applyNumberFormat="1" applyFont="1" applyBorder="1" applyProtection="1">
      <protection locked="0"/>
    </xf>
    <xf numFmtId="0" fontId="33" fillId="0" borderId="89" xfId="0" applyFont="1" applyBorder="1" applyProtection="1">
      <protection locked="0"/>
    </xf>
    <xf numFmtId="0" fontId="33" fillId="0" borderId="8" xfId="0" applyFont="1" applyBorder="1" applyProtection="1">
      <protection locked="0"/>
    </xf>
    <xf numFmtId="8" fontId="33" fillId="0" borderId="8" xfId="0" applyNumberFormat="1" applyFont="1" applyBorder="1" applyProtection="1">
      <protection locked="0"/>
    </xf>
    <xf numFmtId="1" fontId="33" fillId="0" borderId="8" xfId="0" applyNumberFormat="1" applyFont="1" applyBorder="1" applyAlignment="1" applyProtection="1">
      <alignment horizontal="center" vertical="center"/>
      <protection locked="0"/>
    </xf>
    <xf numFmtId="44" fontId="33" fillId="0" borderId="90" xfId="0" applyNumberFormat="1" applyFont="1" applyBorder="1"/>
    <xf numFmtId="0" fontId="34" fillId="0" borderId="87" xfId="0" applyFont="1" applyBorder="1" applyAlignment="1">
      <alignment horizontal="center" vertical="center" wrapText="1"/>
    </xf>
    <xf numFmtId="0" fontId="7" fillId="12" borderId="20" xfId="0" applyFont="1" applyFill="1" applyBorder="1" applyAlignment="1">
      <alignment horizontal="center" vertical="center" wrapText="1"/>
    </xf>
    <xf numFmtId="0" fontId="7" fillId="12" borderId="21" xfId="0" applyFont="1" applyFill="1" applyBorder="1" applyAlignment="1">
      <alignment horizontal="center" vertical="center" wrapText="1"/>
    </xf>
    <xf numFmtId="0" fontId="7" fillId="12" borderId="24" xfId="0" applyFont="1" applyFill="1" applyBorder="1" applyAlignment="1">
      <alignment horizontal="center" vertical="center" wrapText="1"/>
    </xf>
    <xf numFmtId="0" fontId="7" fillId="12" borderId="26" xfId="0" applyFont="1" applyFill="1" applyBorder="1" applyAlignment="1">
      <alignment horizontal="center" vertical="center" wrapText="1"/>
    </xf>
    <xf numFmtId="0" fontId="7" fillId="12" borderId="27" xfId="0" applyFont="1" applyFill="1" applyBorder="1" applyAlignment="1">
      <alignment horizontal="center" vertical="center" wrapText="1"/>
    </xf>
    <xf numFmtId="0" fontId="7" fillId="12" borderId="28" xfId="0" applyFont="1" applyFill="1" applyBorder="1" applyAlignment="1">
      <alignment horizontal="center" vertical="center" wrapText="1"/>
    </xf>
    <xf numFmtId="0" fontId="0" fillId="7" borderId="23" xfId="0" applyFill="1" applyBorder="1" applyAlignment="1">
      <alignment horizontal="center"/>
    </xf>
    <xf numFmtId="0" fontId="0" fillId="7" borderId="24" xfId="0" applyFill="1" applyBorder="1" applyAlignment="1">
      <alignment horizontal="center"/>
    </xf>
    <xf numFmtId="0" fontId="0" fillId="7" borderId="0" xfId="0" applyFill="1" applyAlignment="1">
      <alignment horizontal="center"/>
    </xf>
    <xf numFmtId="0" fontId="0" fillId="7" borderId="26" xfId="0" applyFill="1" applyBorder="1" applyAlignment="1">
      <alignment horizontal="center"/>
    </xf>
    <xf numFmtId="0" fontId="0" fillId="7" borderId="27" xfId="0" applyFill="1" applyBorder="1" applyAlignment="1">
      <alignment horizontal="center"/>
    </xf>
    <xf numFmtId="44" fontId="3" fillId="5" borderId="17" xfId="1" applyFont="1" applyFill="1" applyBorder="1" applyAlignment="1" applyProtection="1">
      <alignment horizontal="left" vertical="center" wrapText="1"/>
    </xf>
    <xf numFmtId="44" fontId="3" fillId="5" borderId="18" xfId="1" applyFont="1" applyFill="1" applyBorder="1" applyAlignment="1" applyProtection="1">
      <alignment horizontal="left" vertical="center" wrapText="1"/>
    </xf>
    <xf numFmtId="44" fontId="3" fillId="5" borderId="22" xfId="1" applyFont="1" applyFill="1" applyBorder="1" applyAlignment="1" applyProtection="1">
      <alignment horizontal="left" vertical="center" wrapText="1"/>
    </xf>
    <xf numFmtId="44" fontId="22" fillId="5" borderId="26" xfId="1" applyFont="1" applyFill="1" applyBorder="1" applyAlignment="1" applyProtection="1">
      <alignment horizontal="center" vertical="top" wrapText="1"/>
    </xf>
    <xf numFmtId="44" fontId="22" fillId="5" borderId="28" xfId="1" applyFont="1" applyFill="1" applyBorder="1" applyAlignment="1" applyProtection="1">
      <alignment horizontal="center" vertical="top" wrapText="1"/>
    </xf>
    <xf numFmtId="44" fontId="22" fillId="5" borderId="27" xfId="1" applyFont="1" applyFill="1" applyBorder="1" applyAlignment="1" applyProtection="1">
      <alignment horizontal="center" vertical="top" wrapText="1"/>
    </xf>
    <xf numFmtId="44" fontId="3" fillId="5" borderId="63" xfId="1" applyFont="1" applyFill="1" applyBorder="1" applyAlignment="1" applyProtection="1">
      <alignment horizontal="left" vertical="center" wrapText="1"/>
    </xf>
    <xf numFmtId="44" fontId="3" fillId="5" borderId="30" xfId="1" applyFont="1" applyFill="1" applyBorder="1" applyAlignment="1" applyProtection="1">
      <alignment horizontal="left" vertical="center" wrapText="1"/>
    </xf>
    <xf numFmtId="44" fontId="5" fillId="3" borderId="40" xfId="1" applyFont="1" applyFill="1" applyBorder="1" applyAlignment="1" applyProtection="1">
      <alignment horizontal="center" vertical="center" wrapText="1"/>
    </xf>
    <xf numFmtId="44" fontId="5" fillId="3" borderId="39" xfId="1" applyFont="1" applyFill="1" applyBorder="1" applyAlignment="1" applyProtection="1">
      <alignment horizontal="center" vertical="center" wrapText="1"/>
    </xf>
    <xf numFmtId="44" fontId="5" fillId="3" borderId="44" xfId="1" applyFont="1" applyFill="1" applyBorder="1" applyAlignment="1" applyProtection="1">
      <alignment horizontal="center" vertical="center" wrapText="1"/>
    </xf>
    <xf numFmtId="44" fontId="5" fillId="3" borderId="41" xfId="1" applyFont="1" applyFill="1" applyBorder="1" applyAlignment="1" applyProtection="1">
      <alignment horizontal="center" vertical="center" wrapText="1"/>
    </xf>
    <xf numFmtId="44" fontId="5" fillId="3" borderId="16" xfId="1" applyFont="1" applyFill="1" applyBorder="1" applyAlignment="1" applyProtection="1">
      <alignment horizontal="center" vertical="center" wrapText="1"/>
    </xf>
    <xf numFmtId="44" fontId="5" fillId="3" borderId="45" xfId="1" applyFont="1" applyFill="1" applyBorder="1" applyAlignment="1" applyProtection="1">
      <alignment horizontal="center" vertical="center" wrapText="1"/>
    </xf>
    <xf numFmtId="0" fontId="5" fillId="4" borderId="50"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7" xfId="0" applyFont="1" applyFill="1" applyBorder="1" applyAlignment="1">
      <alignment horizontal="center" vertical="center" wrapText="1"/>
    </xf>
    <xf numFmtId="44" fontId="4" fillId="9" borderId="17" xfId="1" applyFont="1" applyFill="1" applyBorder="1" applyAlignment="1" applyProtection="1">
      <alignment horizontal="center" vertical="center" wrapText="1"/>
    </xf>
    <xf numFmtId="44" fontId="4" fillId="9" borderId="18" xfId="1" applyFont="1" applyFill="1" applyBorder="1" applyAlignment="1" applyProtection="1">
      <alignment horizontal="center" vertical="center" wrapText="1"/>
    </xf>
    <xf numFmtId="44" fontId="4" fillId="9" borderId="22" xfId="1" applyFont="1" applyFill="1" applyBorder="1" applyAlignment="1" applyProtection="1">
      <alignment horizontal="center" vertical="center" wrapText="1"/>
    </xf>
    <xf numFmtId="44" fontId="4" fillId="9" borderId="19" xfId="1" applyFont="1" applyFill="1" applyBorder="1" applyAlignment="1" applyProtection="1">
      <alignment horizontal="center" vertical="center" wrapText="1"/>
    </xf>
    <xf numFmtId="44" fontId="4" fillId="9" borderId="0" xfId="1" applyFont="1" applyFill="1" applyBorder="1" applyAlignment="1" applyProtection="1">
      <alignment horizontal="center" vertical="center" wrapText="1"/>
    </xf>
    <xf numFmtId="44" fontId="4" fillId="9" borderId="23" xfId="1" applyFont="1" applyFill="1" applyBorder="1" applyAlignment="1" applyProtection="1">
      <alignment horizontal="center" vertical="center" wrapText="1"/>
    </xf>
    <xf numFmtId="44" fontId="4" fillId="9" borderId="20" xfId="1" applyFont="1" applyFill="1" applyBorder="1" applyAlignment="1" applyProtection="1">
      <alignment horizontal="center" vertical="center" wrapText="1"/>
    </xf>
    <xf numFmtId="44" fontId="4" fillId="9" borderId="21" xfId="1" applyFont="1" applyFill="1" applyBorder="1" applyAlignment="1" applyProtection="1">
      <alignment horizontal="center" vertical="center" wrapText="1"/>
    </xf>
    <xf numFmtId="44" fontId="4" fillId="9" borderId="24" xfId="1" applyFont="1" applyFill="1" applyBorder="1" applyAlignment="1" applyProtection="1">
      <alignment horizontal="center" vertical="center" wrapText="1"/>
    </xf>
    <xf numFmtId="0" fontId="3" fillId="11" borderId="26" xfId="0" applyFont="1" applyFill="1" applyBorder="1" applyAlignment="1">
      <alignment horizontal="center" vertical="center" wrapText="1"/>
    </xf>
    <xf numFmtId="0" fontId="3" fillId="11" borderId="27" xfId="0" applyFont="1" applyFill="1" applyBorder="1" applyAlignment="1">
      <alignment horizontal="center" vertical="center" wrapText="1"/>
    </xf>
    <xf numFmtId="0" fontId="3" fillId="11" borderId="28" xfId="0" applyFont="1" applyFill="1" applyBorder="1" applyAlignment="1">
      <alignment horizontal="center" vertical="center" wrapText="1"/>
    </xf>
    <xf numFmtId="44" fontId="23" fillId="5" borderId="85" xfId="1" applyFont="1" applyFill="1" applyBorder="1" applyAlignment="1" applyProtection="1">
      <alignment horizontal="left" vertical="center" wrapText="1"/>
    </xf>
    <xf numFmtId="44" fontId="23" fillId="5" borderId="13" xfId="1" applyFont="1" applyFill="1" applyBorder="1" applyAlignment="1" applyProtection="1">
      <alignment horizontal="left" vertical="center" wrapText="1"/>
    </xf>
    <xf numFmtId="0" fontId="4" fillId="4" borderId="85" xfId="0" applyFont="1" applyFill="1" applyBorder="1" applyAlignment="1">
      <alignment horizontal="left" vertical="center"/>
    </xf>
    <xf numFmtId="0" fontId="4" fillId="4" borderId="13" xfId="0" applyFont="1" applyFill="1" applyBorder="1" applyAlignment="1">
      <alignment horizontal="left" vertical="center"/>
    </xf>
    <xf numFmtId="0" fontId="4" fillId="4" borderId="86" xfId="0" applyFont="1" applyFill="1" applyBorder="1" applyAlignment="1">
      <alignment horizontal="left" vertical="center"/>
    </xf>
    <xf numFmtId="0" fontId="4" fillId="4" borderId="35" xfId="0" applyFont="1" applyFill="1" applyBorder="1" applyAlignment="1">
      <alignment horizontal="left" vertical="center"/>
    </xf>
    <xf numFmtId="0" fontId="4" fillId="4" borderId="15" xfId="0" applyFont="1" applyFill="1" applyBorder="1" applyAlignment="1" applyProtection="1">
      <alignment horizontal="left" vertical="center"/>
      <protection locked="0"/>
    </xf>
    <xf numFmtId="0" fontId="4" fillId="4" borderId="88" xfId="0" applyFont="1" applyFill="1" applyBorder="1" applyAlignment="1" applyProtection="1">
      <alignment horizontal="left" vertical="center"/>
      <protection locked="0"/>
    </xf>
    <xf numFmtId="0" fontId="4" fillId="4" borderId="13" xfId="0" applyFont="1" applyFill="1" applyBorder="1" applyAlignment="1" applyProtection="1">
      <alignment horizontal="left" vertical="center"/>
      <protection locked="0"/>
    </xf>
    <xf numFmtId="0" fontId="4" fillId="4" borderId="53" xfId="0" applyFont="1" applyFill="1" applyBorder="1" applyAlignment="1" applyProtection="1">
      <alignment horizontal="left" vertical="center"/>
      <protection locked="0"/>
    </xf>
    <xf numFmtId="0" fontId="4" fillId="4" borderId="35" xfId="0" applyFont="1" applyFill="1" applyBorder="1" applyAlignment="1" applyProtection="1">
      <alignment horizontal="left" vertical="center"/>
      <protection locked="0"/>
    </xf>
    <xf numFmtId="0" fontId="4" fillId="4" borderId="54" xfId="0" applyFont="1" applyFill="1" applyBorder="1" applyAlignment="1" applyProtection="1">
      <alignment horizontal="left" vertical="center"/>
      <protection locked="0"/>
    </xf>
    <xf numFmtId="0" fontId="7" fillId="4" borderId="17" xfId="0" applyFont="1" applyFill="1" applyBorder="1" applyAlignment="1">
      <alignment horizontal="center" vertical="center" wrapText="1"/>
    </xf>
    <xf numFmtId="0" fontId="7" fillId="4" borderId="18" xfId="0" applyFont="1" applyFill="1" applyBorder="1" applyAlignment="1">
      <alignment horizontal="center" vertical="center" wrapText="1"/>
    </xf>
    <xf numFmtId="0" fontId="7" fillId="4" borderId="22"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23"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24" fillId="4" borderId="63" xfId="0" applyFont="1" applyFill="1" applyBorder="1" applyAlignment="1">
      <alignment horizontal="center" vertical="center"/>
    </xf>
    <xf numFmtId="0" fontId="24" fillId="4" borderId="30" xfId="0" applyFont="1" applyFill="1" applyBorder="1" applyAlignment="1">
      <alignment horizontal="center" vertical="center"/>
    </xf>
    <xf numFmtId="0" fontId="24" fillId="4" borderId="31" xfId="0" applyFont="1" applyFill="1" applyBorder="1" applyAlignment="1">
      <alignment horizontal="center" vertical="center"/>
    </xf>
    <xf numFmtId="0" fontId="4" fillId="4" borderId="87" xfId="0" applyFont="1" applyFill="1" applyBorder="1" applyAlignment="1">
      <alignment horizontal="left" vertical="center"/>
    </xf>
    <xf numFmtId="0" fontId="4" fillId="4" borderId="15" xfId="0" applyFont="1" applyFill="1" applyBorder="1" applyAlignment="1">
      <alignment horizontal="left" vertical="center"/>
    </xf>
    <xf numFmtId="44" fontId="11" fillId="5" borderId="17" xfId="1" applyFont="1" applyFill="1" applyBorder="1" applyAlignment="1" applyProtection="1">
      <alignment horizontal="center" vertical="center" wrapText="1"/>
    </xf>
    <xf numFmtId="44" fontId="11" fillId="5" borderId="18" xfId="1" applyFont="1" applyFill="1" applyBorder="1" applyAlignment="1" applyProtection="1">
      <alignment horizontal="center" vertical="center" wrapText="1"/>
    </xf>
    <xf numFmtId="44" fontId="11" fillId="5" borderId="22" xfId="1" applyFont="1" applyFill="1" applyBorder="1" applyAlignment="1" applyProtection="1">
      <alignment horizontal="center" vertical="center" wrapText="1"/>
    </xf>
    <xf numFmtId="44" fontId="11" fillId="5" borderId="20" xfId="1" applyFont="1" applyFill="1" applyBorder="1" applyAlignment="1" applyProtection="1">
      <alignment horizontal="center" vertical="center" wrapText="1"/>
    </xf>
    <xf numFmtId="44" fontId="11" fillId="5" borderId="21" xfId="1" applyFont="1" applyFill="1" applyBorder="1" applyAlignment="1" applyProtection="1">
      <alignment horizontal="center" vertical="center" wrapText="1"/>
    </xf>
    <xf numFmtId="44" fontId="11" fillId="5" borderId="24" xfId="1" applyFont="1" applyFill="1" applyBorder="1" applyAlignment="1" applyProtection="1">
      <alignment horizontal="center" vertical="center" wrapText="1"/>
    </xf>
    <xf numFmtId="0" fontId="5" fillId="4" borderId="84" xfId="0" applyFont="1" applyFill="1" applyBorder="1" applyAlignment="1">
      <alignment horizontal="center" vertical="center" wrapText="1"/>
    </xf>
    <xf numFmtId="0" fontId="5" fillId="4" borderId="48" xfId="0" applyFont="1" applyFill="1" applyBorder="1" applyAlignment="1">
      <alignment horizontal="center" vertical="center" wrapText="1"/>
    </xf>
    <xf numFmtId="0" fontId="5" fillId="4" borderId="49" xfId="0" applyFont="1" applyFill="1" applyBorder="1" applyAlignment="1">
      <alignment horizontal="center" vertical="center" wrapText="1"/>
    </xf>
    <xf numFmtId="44" fontId="5" fillId="9" borderId="60" xfId="1" applyFont="1" applyFill="1" applyBorder="1" applyAlignment="1" applyProtection="1">
      <alignment horizontal="center" vertical="center" wrapText="1"/>
    </xf>
    <xf numFmtId="44" fontId="5" fillId="9" borderId="61" xfId="1" applyFont="1" applyFill="1" applyBorder="1" applyAlignment="1" applyProtection="1">
      <alignment horizontal="center" vertical="center" wrapText="1"/>
    </xf>
    <xf numFmtId="44" fontId="5" fillId="9" borderId="62" xfId="1" applyFont="1" applyFill="1" applyBorder="1" applyAlignment="1" applyProtection="1">
      <alignment horizontal="center" vertical="center" wrapText="1"/>
    </xf>
    <xf numFmtId="44" fontId="5" fillId="9" borderId="68" xfId="1" applyFont="1" applyFill="1" applyBorder="1" applyAlignment="1" applyProtection="1">
      <alignment horizontal="center" vertical="center" wrapText="1"/>
    </xf>
    <xf numFmtId="44" fontId="5" fillId="9" borderId="0" xfId="1" applyFont="1" applyFill="1" applyBorder="1" applyAlignment="1" applyProtection="1">
      <alignment horizontal="center" vertical="center" wrapText="1"/>
    </xf>
    <xf numFmtId="44" fontId="5" fillId="9" borderId="69" xfId="1" applyFont="1" applyFill="1" applyBorder="1" applyAlignment="1" applyProtection="1">
      <alignment horizontal="center" vertical="center" wrapText="1"/>
    </xf>
    <xf numFmtId="0" fontId="5" fillId="9" borderId="41" xfId="0" applyFont="1" applyFill="1" applyBorder="1" applyAlignment="1">
      <alignment horizontal="center" vertical="center" wrapText="1"/>
    </xf>
    <xf numFmtId="0" fontId="5" fillId="9" borderId="16" xfId="0" applyFont="1" applyFill="1" applyBorder="1" applyAlignment="1">
      <alignment horizontal="center" vertical="center" wrapText="1"/>
    </xf>
    <xf numFmtId="0" fontId="5" fillId="9" borderId="45" xfId="0" applyFont="1" applyFill="1" applyBorder="1" applyAlignment="1">
      <alignment horizontal="center" vertical="center" wrapText="1"/>
    </xf>
    <xf numFmtId="44" fontId="5" fillId="9" borderId="41" xfId="1" applyFont="1" applyFill="1" applyBorder="1" applyAlignment="1" applyProtection="1">
      <alignment horizontal="center" vertical="center" wrapText="1"/>
    </xf>
    <xf numFmtId="44" fontId="5" fillId="9" borderId="16" xfId="1" applyFont="1" applyFill="1" applyBorder="1" applyAlignment="1" applyProtection="1">
      <alignment horizontal="center" vertical="center" wrapText="1"/>
    </xf>
    <xf numFmtId="44" fontId="5" fillId="9" borderId="45" xfId="1" applyFont="1" applyFill="1" applyBorder="1" applyAlignment="1" applyProtection="1">
      <alignment horizontal="center" vertical="center" wrapText="1"/>
    </xf>
    <xf numFmtId="44" fontId="5" fillId="4" borderId="51" xfId="1" applyFont="1" applyFill="1" applyBorder="1" applyAlignment="1" applyProtection="1">
      <alignment horizontal="center" vertical="center" wrapText="1"/>
    </xf>
    <xf numFmtId="44" fontId="5" fillId="4" borderId="9" xfId="1" applyFont="1" applyFill="1" applyBorder="1" applyAlignment="1" applyProtection="1">
      <alignment horizontal="center" vertical="center" wrapText="1"/>
    </xf>
    <xf numFmtId="44" fontId="5" fillId="4" borderId="58" xfId="1" applyFont="1" applyFill="1" applyBorder="1" applyAlignment="1" applyProtection="1">
      <alignment horizontal="center" vertical="center" wrapText="1"/>
    </xf>
    <xf numFmtId="0" fontId="2" fillId="3" borderId="4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2" fillId="3" borderId="45" xfId="0" applyFont="1" applyFill="1" applyBorder="1" applyAlignment="1">
      <alignment horizontal="center" vertical="center" wrapText="1"/>
    </xf>
    <xf numFmtId="44" fontId="23" fillId="5" borderId="89" xfId="1" applyFont="1" applyFill="1" applyBorder="1" applyAlignment="1" applyProtection="1">
      <alignment horizontal="left" vertical="center" wrapText="1"/>
    </xf>
    <xf numFmtId="44" fontId="23" fillId="5" borderId="8" xfId="1" applyFont="1" applyFill="1" applyBorder="1" applyAlignment="1" applyProtection="1">
      <alignment horizontal="left" vertical="center" wrapText="1"/>
    </xf>
    <xf numFmtId="44" fontId="3" fillId="10" borderId="26" xfId="1" applyFont="1" applyFill="1" applyBorder="1" applyAlignment="1" applyProtection="1">
      <alignment horizontal="center" vertical="center"/>
    </xf>
    <xf numFmtId="44" fontId="3" fillId="10" borderId="27" xfId="1" applyFont="1" applyFill="1" applyBorder="1" applyAlignment="1" applyProtection="1">
      <alignment horizontal="center" vertical="center"/>
    </xf>
    <xf numFmtId="44" fontId="3" fillId="10" borderId="28" xfId="1" applyFont="1" applyFill="1" applyBorder="1" applyAlignment="1" applyProtection="1">
      <alignment horizontal="center" vertical="center"/>
    </xf>
    <xf numFmtId="44" fontId="5" fillId="3" borderId="60" xfId="1" applyFont="1" applyFill="1" applyBorder="1" applyAlignment="1" applyProtection="1">
      <alignment horizontal="center" vertical="center" wrapText="1"/>
    </xf>
    <xf numFmtId="44" fontId="5" fillId="3" borderId="61" xfId="1" applyFont="1" applyFill="1" applyBorder="1" applyAlignment="1" applyProtection="1">
      <alignment horizontal="center" vertical="center" wrapText="1"/>
    </xf>
    <xf numFmtId="44" fontId="5" fillId="3" borderId="64" xfId="1" applyFont="1" applyFill="1" applyBorder="1" applyAlignment="1" applyProtection="1">
      <alignment horizontal="center" vertical="center" wrapText="1"/>
    </xf>
    <xf numFmtId="0" fontId="5" fillId="3" borderId="60" xfId="0" applyFont="1" applyFill="1" applyBorder="1" applyAlignment="1">
      <alignment horizontal="center" vertical="center" wrapText="1"/>
    </xf>
    <xf numFmtId="0" fontId="5" fillId="3" borderId="61" xfId="0" applyFont="1" applyFill="1" applyBorder="1" applyAlignment="1">
      <alignment horizontal="center" vertical="center" wrapText="1"/>
    </xf>
    <xf numFmtId="0" fontId="5" fillId="3" borderId="62" xfId="0" applyFont="1" applyFill="1" applyBorder="1" applyAlignment="1">
      <alignment horizontal="center" vertical="center" wrapText="1"/>
    </xf>
    <xf numFmtId="44" fontId="4" fillId="3" borderId="17" xfId="1" applyFont="1" applyFill="1" applyBorder="1" applyAlignment="1" applyProtection="1">
      <alignment horizontal="center" vertical="center" wrapText="1"/>
    </xf>
    <xf numFmtId="44" fontId="4" fillId="3" borderId="18" xfId="1" applyFont="1" applyFill="1" applyBorder="1" applyAlignment="1" applyProtection="1">
      <alignment horizontal="center" vertical="center" wrapText="1"/>
    </xf>
    <xf numFmtId="44" fontId="4" fillId="3" borderId="22" xfId="1" applyFont="1" applyFill="1" applyBorder="1" applyAlignment="1" applyProtection="1">
      <alignment horizontal="center" vertical="center" wrapText="1"/>
    </xf>
    <xf numFmtId="44" fontId="4" fillId="3" borderId="19" xfId="1" applyFont="1" applyFill="1" applyBorder="1" applyAlignment="1" applyProtection="1">
      <alignment horizontal="center" vertical="center" wrapText="1"/>
    </xf>
    <xf numFmtId="44" fontId="4" fillId="3" borderId="0" xfId="1" applyFont="1" applyFill="1" applyBorder="1" applyAlignment="1" applyProtection="1">
      <alignment horizontal="center" vertical="center" wrapText="1"/>
    </xf>
    <xf numFmtId="44" fontId="4" fillId="3" borderId="23" xfId="1" applyFont="1" applyFill="1" applyBorder="1" applyAlignment="1" applyProtection="1">
      <alignment horizontal="center" vertical="center" wrapText="1"/>
    </xf>
    <xf numFmtId="44" fontId="4" fillId="3" borderId="20" xfId="1" applyFont="1" applyFill="1" applyBorder="1" applyAlignment="1" applyProtection="1">
      <alignment horizontal="center" vertical="center" wrapText="1"/>
    </xf>
    <xf numFmtId="44" fontId="4" fillId="3" borderId="21" xfId="1" applyFont="1" applyFill="1" applyBorder="1" applyAlignment="1" applyProtection="1">
      <alignment horizontal="center" vertical="center" wrapText="1"/>
    </xf>
    <xf numFmtId="44" fontId="4" fillId="3" borderId="24" xfId="1" applyFont="1" applyFill="1" applyBorder="1" applyAlignment="1" applyProtection="1">
      <alignment horizontal="center" vertical="center" wrapText="1"/>
    </xf>
    <xf numFmtId="44" fontId="5" fillId="4" borderId="55" xfId="1" applyFont="1" applyFill="1" applyBorder="1" applyAlignment="1" applyProtection="1">
      <alignment horizontal="center" vertical="center" wrapText="1"/>
    </xf>
    <xf numFmtId="44" fontId="5" fillId="4" borderId="57" xfId="1" applyFont="1" applyFill="1" applyBorder="1" applyAlignment="1" applyProtection="1">
      <alignment horizontal="center" vertical="center" wrapText="1"/>
    </xf>
    <xf numFmtId="44" fontId="2" fillId="17" borderId="117" xfId="1" applyFont="1" applyFill="1" applyBorder="1" applyAlignment="1" applyProtection="1">
      <alignment horizontal="center" wrapText="1"/>
    </xf>
    <xf numFmtId="44" fontId="2" fillId="17" borderId="83" xfId="1" applyFont="1" applyFill="1" applyBorder="1" applyAlignment="1" applyProtection="1">
      <alignment horizontal="center" wrapText="1"/>
    </xf>
    <xf numFmtId="44" fontId="2" fillId="17" borderId="113" xfId="1" applyFont="1" applyFill="1" applyBorder="1" applyAlignment="1" applyProtection="1">
      <alignment horizontal="center"/>
    </xf>
    <xf numFmtId="44" fontId="2" fillId="17" borderId="4" xfId="1" applyFont="1" applyFill="1" applyBorder="1" applyAlignment="1" applyProtection="1">
      <alignment horizontal="center"/>
    </xf>
    <xf numFmtId="44" fontId="5" fillId="9" borderId="65" xfId="1" applyFont="1" applyFill="1" applyBorder="1" applyAlignment="1" applyProtection="1">
      <alignment horizontal="center" vertical="center" wrapText="1"/>
    </xf>
    <xf numFmtId="44" fontId="5" fillId="9" borderId="66" xfId="1" applyFont="1" applyFill="1" applyBorder="1" applyAlignment="1" applyProtection="1">
      <alignment horizontal="center" vertical="center" wrapText="1"/>
    </xf>
    <xf numFmtId="44" fontId="5" fillId="9" borderId="67" xfId="1" applyFont="1" applyFill="1" applyBorder="1" applyAlignment="1" applyProtection="1">
      <alignment horizontal="center" vertical="center" wrapText="1"/>
    </xf>
    <xf numFmtId="0" fontId="5" fillId="4" borderId="19" xfId="0" applyFont="1" applyFill="1" applyBorder="1" applyAlignment="1">
      <alignment horizontal="center" vertical="center" wrapText="1"/>
    </xf>
    <xf numFmtId="44" fontId="5" fillId="9" borderId="124" xfId="1" applyFont="1" applyFill="1" applyBorder="1" applyAlignment="1" applyProtection="1">
      <alignment horizontal="center" vertical="center" wrapText="1"/>
    </xf>
    <xf numFmtId="44" fontId="5" fillId="9" borderId="55" xfId="1" applyFont="1" applyFill="1" applyBorder="1" applyAlignment="1" applyProtection="1">
      <alignment horizontal="center" vertical="center" wrapText="1"/>
    </xf>
    <xf numFmtId="44" fontId="5" fillId="9" borderId="125" xfId="1" applyFont="1" applyFill="1" applyBorder="1" applyAlignment="1" applyProtection="1">
      <alignment horizontal="center" vertical="center" wrapText="1"/>
    </xf>
    <xf numFmtId="0" fontId="7" fillId="9" borderId="17" xfId="0" applyFont="1" applyFill="1" applyBorder="1" applyAlignment="1">
      <alignment horizontal="center" vertical="center" wrapText="1"/>
    </xf>
    <xf numFmtId="0" fontId="7" fillId="9" borderId="18" xfId="0" applyFont="1" applyFill="1" applyBorder="1" applyAlignment="1">
      <alignment horizontal="center" vertical="center" wrapText="1"/>
    </xf>
    <xf numFmtId="0" fontId="7" fillId="9" borderId="22" xfId="0" applyFont="1" applyFill="1" applyBorder="1" applyAlignment="1">
      <alignment horizontal="center" vertical="center" wrapText="1"/>
    </xf>
    <xf numFmtId="44" fontId="7" fillId="3" borderId="17" xfId="1" applyFont="1" applyFill="1" applyBorder="1" applyAlignment="1" applyProtection="1">
      <alignment horizontal="center" vertical="center"/>
    </xf>
    <xf numFmtId="44" fontId="7" fillId="3" borderId="18" xfId="1" applyFont="1" applyFill="1" applyBorder="1" applyAlignment="1" applyProtection="1">
      <alignment horizontal="center" vertical="center"/>
    </xf>
    <xf numFmtId="44" fontId="7" fillId="3" borderId="22" xfId="1" applyFont="1" applyFill="1" applyBorder="1" applyAlignment="1" applyProtection="1">
      <alignment horizontal="center" vertical="center"/>
    </xf>
    <xf numFmtId="44" fontId="7" fillId="3" borderId="19" xfId="1" applyFont="1" applyFill="1" applyBorder="1" applyAlignment="1" applyProtection="1">
      <alignment horizontal="center" vertical="center"/>
    </xf>
    <xf numFmtId="44" fontId="7" fillId="3" borderId="0" xfId="1" applyFont="1" applyFill="1" applyBorder="1" applyAlignment="1" applyProtection="1">
      <alignment horizontal="center" vertical="center"/>
    </xf>
    <xf numFmtId="44" fontId="7" fillId="3" borderId="23" xfId="1" applyFont="1" applyFill="1" applyBorder="1" applyAlignment="1" applyProtection="1">
      <alignment horizontal="center" vertical="center"/>
    </xf>
    <xf numFmtId="44" fontId="5" fillId="3" borderId="119" xfId="1" applyFont="1" applyFill="1" applyBorder="1" applyAlignment="1" applyProtection="1">
      <alignment horizontal="center" vertical="center" wrapText="1"/>
    </xf>
    <xf numFmtId="44" fontId="5" fillId="3" borderId="120" xfId="1" applyFont="1" applyFill="1" applyBorder="1" applyAlignment="1" applyProtection="1">
      <alignment horizontal="center" vertical="center" wrapText="1"/>
    </xf>
    <xf numFmtId="44" fontId="5" fillId="3" borderId="121" xfId="1" applyFont="1" applyFill="1" applyBorder="1" applyAlignment="1" applyProtection="1">
      <alignment horizontal="center" vertical="center" wrapText="1"/>
    </xf>
    <xf numFmtId="44" fontId="5" fillId="9" borderId="119" xfId="1" applyFont="1" applyFill="1" applyBorder="1" applyAlignment="1" applyProtection="1">
      <alignment horizontal="center" vertical="center" wrapText="1"/>
    </xf>
    <xf numFmtId="44" fontId="5" fillId="9" borderId="120" xfId="1" applyFont="1" applyFill="1" applyBorder="1" applyAlignment="1" applyProtection="1">
      <alignment horizontal="center" vertical="center" wrapText="1"/>
    </xf>
    <xf numFmtId="44" fontId="5" fillId="9" borderId="121" xfId="1" applyFont="1" applyFill="1" applyBorder="1" applyAlignment="1" applyProtection="1">
      <alignment horizontal="center" vertical="center" wrapText="1"/>
    </xf>
    <xf numFmtId="0" fontId="5" fillId="9" borderId="3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47" xfId="0" applyFont="1" applyFill="1" applyBorder="1" applyAlignment="1">
      <alignment horizontal="center" vertical="center" wrapText="1"/>
    </xf>
    <xf numFmtId="44" fontId="5" fillId="4" borderId="52" xfId="1" applyFont="1" applyFill="1" applyBorder="1" applyAlignment="1" applyProtection="1">
      <alignment horizontal="center" vertical="center" wrapText="1"/>
    </xf>
    <xf numFmtId="44" fontId="5" fillId="4" borderId="56" xfId="1" applyFont="1" applyFill="1" applyBorder="1" applyAlignment="1" applyProtection="1">
      <alignment horizontal="center" vertical="center" wrapText="1"/>
    </xf>
    <xf numFmtId="44" fontId="5" fillId="4" borderId="59" xfId="1" applyFont="1" applyFill="1" applyBorder="1" applyAlignment="1" applyProtection="1">
      <alignment horizontal="center" vertical="center" wrapText="1"/>
    </xf>
    <xf numFmtId="0" fontId="33" fillId="0" borderId="113" xfId="0" applyFont="1" applyBorder="1" applyAlignment="1">
      <alignment horizontal="left" vertical="center" wrapText="1"/>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44" fontId="33" fillId="0" borderId="2" xfId="0" applyNumberFormat="1" applyFont="1" applyBorder="1" applyAlignment="1">
      <alignment horizontal="right" vertical="center"/>
    </xf>
    <xf numFmtId="44" fontId="33" fillId="0" borderId="114" xfId="0" applyNumberFormat="1" applyFont="1" applyBorder="1" applyAlignment="1">
      <alignment horizontal="right" vertical="center"/>
    </xf>
    <xf numFmtId="0" fontId="32" fillId="9" borderId="26" xfId="0" applyFont="1" applyFill="1" applyBorder="1" applyAlignment="1">
      <alignment horizontal="left" vertical="top"/>
    </xf>
    <xf numFmtId="0" fontId="32" fillId="9" borderId="27" xfId="0" applyFont="1" applyFill="1" applyBorder="1" applyAlignment="1">
      <alignment horizontal="left" vertical="top"/>
    </xf>
    <xf numFmtId="0" fontId="32" fillId="9" borderId="33" xfId="0" applyFont="1" applyFill="1" applyBorder="1" applyAlignment="1">
      <alignment horizontal="left" vertical="top"/>
    </xf>
    <xf numFmtId="0" fontId="32" fillId="9" borderId="112" xfId="0" applyFont="1" applyFill="1" applyBorder="1" applyAlignment="1">
      <alignment horizontal="left" vertical="top"/>
    </xf>
    <xf numFmtId="0" fontId="32" fillId="9" borderId="6" xfId="0" applyFont="1" applyFill="1" applyBorder="1" applyAlignment="1">
      <alignment horizontal="left" vertical="top"/>
    </xf>
    <xf numFmtId="0" fontId="32" fillId="9" borderId="7" xfId="0" applyFont="1" applyFill="1" applyBorder="1" applyAlignment="1">
      <alignment horizontal="left" vertical="top"/>
    </xf>
    <xf numFmtId="0" fontId="33" fillId="0" borderId="85" xfId="0" applyFont="1" applyBorder="1" applyAlignment="1" applyProtection="1">
      <alignment horizontal="left"/>
      <protection locked="0"/>
    </xf>
    <xf numFmtId="0" fontId="33" fillId="0" borderId="13" xfId="0" applyFont="1" applyBorder="1" applyAlignment="1" applyProtection="1">
      <alignment horizontal="left"/>
      <protection locked="0"/>
    </xf>
    <xf numFmtId="0" fontId="33" fillId="21" borderId="85" xfId="0" applyFont="1" applyFill="1" applyBorder="1" applyAlignment="1">
      <alignment horizontal="left"/>
    </xf>
    <xf numFmtId="0" fontId="33" fillId="21" borderId="13" xfId="0" applyFont="1" applyFill="1" applyBorder="1" applyAlignment="1">
      <alignment horizontal="left"/>
    </xf>
    <xf numFmtId="0" fontId="7" fillId="20" borderId="26" xfId="0" applyFont="1" applyFill="1" applyBorder="1" applyAlignment="1">
      <alignment horizontal="left"/>
    </xf>
    <xf numFmtId="0" fontId="7" fillId="20" borderId="27" xfId="0" applyFont="1" applyFill="1" applyBorder="1" applyAlignment="1">
      <alignment horizontal="left"/>
    </xf>
    <xf numFmtId="0" fontId="7" fillId="20" borderId="33" xfId="0" applyFont="1" applyFill="1" applyBorder="1" applyAlignment="1">
      <alignment horizontal="left"/>
    </xf>
    <xf numFmtId="0" fontId="3" fillId="9" borderId="26" xfId="0" applyFont="1" applyFill="1" applyBorder="1" applyAlignment="1">
      <alignment horizontal="left"/>
    </xf>
    <xf numFmtId="0" fontId="3" fillId="9" borderId="27" xfId="0" applyFont="1" applyFill="1" applyBorder="1" applyAlignment="1">
      <alignment horizontal="left"/>
    </xf>
    <xf numFmtId="0" fontId="3" fillId="9" borderId="33" xfId="0" applyFont="1" applyFill="1" applyBorder="1" applyAlignment="1">
      <alignment horizontal="left"/>
    </xf>
    <xf numFmtId="0" fontId="0" fillId="15" borderId="26" xfId="0" applyFill="1" applyBorder="1" applyAlignment="1">
      <alignment horizontal="center"/>
    </xf>
    <xf numFmtId="0" fontId="0" fillId="15" borderId="27" xfId="0" applyFill="1" applyBorder="1" applyAlignment="1">
      <alignment horizontal="center"/>
    </xf>
    <xf numFmtId="0" fontId="0" fillId="15" borderId="28" xfId="0" applyFill="1" applyBorder="1" applyAlignment="1">
      <alignment horizontal="center"/>
    </xf>
    <xf numFmtId="0" fontId="0" fillId="15" borderId="115" xfId="0" applyFill="1" applyBorder="1" applyAlignment="1">
      <alignment horizontal="center"/>
    </xf>
    <xf numFmtId="0" fontId="0" fillId="15" borderId="11" xfId="0" applyFill="1" applyBorder="1" applyAlignment="1">
      <alignment horizontal="center"/>
    </xf>
    <xf numFmtId="0" fontId="0" fillId="15" borderId="116" xfId="0" applyFill="1" applyBorder="1" applyAlignment="1">
      <alignment horizontal="center"/>
    </xf>
    <xf numFmtId="0" fontId="0" fillId="15" borderId="20" xfId="0" applyFill="1" applyBorder="1" applyAlignment="1">
      <alignment horizontal="center"/>
    </xf>
    <xf numFmtId="0" fontId="0" fillId="15" borderId="21" xfId="0" applyFill="1" applyBorder="1" applyAlignment="1">
      <alignment horizontal="center"/>
    </xf>
    <xf numFmtId="0" fontId="0" fillId="15" borderId="24" xfId="0" applyFill="1" applyBorder="1" applyAlignment="1">
      <alignment horizontal="center"/>
    </xf>
    <xf numFmtId="0" fontId="36" fillId="15" borderId="117" xfId="0" applyFont="1" applyFill="1" applyBorder="1" applyAlignment="1">
      <alignment horizontal="center"/>
    </xf>
    <xf numFmtId="0" fontId="36" fillId="15" borderId="82" xfId="0" applyFont="1" applyFill="1" applyBorder="1" applyAlignment="1">
      <alignment horizontal="center"/>
    </xf>
    <xf numFmtId="0" fontId="36" fillId="15" borderId="118" xfId="0" applyFont="1" applyFill="1" applyBorder="1" applyAlignment="1">
      <alignment horizontal="center"/>
    </xf>
    <xf numFmtId="0" fontId="36" fillId="9" borderId="85" xfId="0" applyFont="1" applyFill="1" applyBorder="1" applyAlignment="1">
      <alignment horizontal="center" vertical="center" wrapText="1"/>
    </xf>
    <xf numFmtId="0" fontId="36" fillId="9" borderId="13" xfId="0" applyFont="1" applyFill="1" applyBorder="1" applyAlignment="1">
      <alignment horizontal="center" vertical="center" wrapText="1"/>
    </xf>
    <xf numFmtId="0" fontId="36" fillId="9" borderId="53" xfId="0" applyFont="1" applyFill="1" applyBorder="1" applyAlignment="1">
      <alignment horizontal="center" vertical="center" wrapText="1"/>
    </xf>
    <xf numFmtId="0" fontId="33" fillId="9" borderId="85" xfId="0" applyFont="1" applyFill="1" applyBorder="1" applyAlignment="1">
      <alignment horizontal="center" vertical="center"/>
    </xf>
    <xf numFmtId="0" fontId="33" fillId="9" borderId="13" xfId="0" applyFont="1" applyFill="1" applyBorder="1" applyAlignment="1">
      <alignment horizontal="center" vertical="center"/>
    </xf>
    <xf numFmtId="0" fontId="33" fillId="9" borderId="53" xfId="0" applyFont="1" applyFill="1" applyBorder="1" applyAlignment="1">
      <alignment horizontal="center" vertical="center"/>
    </xf>
    <xf numFmtId="0" fontId="38" fillId="20" borderId="109" xfId="0" applyFont="1" applyFill="1" applyBorder="1" applyAlignment="1">
      <alignment horizontal="center" vertical="center"/>
    </xf>
    <xf numFmtId="0" fontId="38" fillId="20" borderId="110" xfId="0" applyFont="1" applyFill="1" applyBorder="1" applyAlignment="1">
      <alignment horizontal="center" vertical="center"/>
    </xf>
    <xf numFmtId="0" fontId="38" fillId="20" borderId="111" xfId="0" applyFont="1" applyFill="1" applyBorder="1" applyAlignment="1">
      <alignment horizontal="center" vertical="center"/>
    </xf>
    <xf numFmtId="0" fontId="33" fillId="9" borderId="86" xfId="0" applyFont="1" applyFill="1" applyBorder="1" applyAlignment="1">
      <alignment horizontal="center" vertical="center"/>
    </xf>
    <xf numFmtId="0" fontId="33" fillId="9" borderId="35" xfId="0" applyFont="1" applyFill="1" applyBorder="1" applyAlignment="1">
      <alignment horizontal="center" vertical="center"/>
    </xf>
    <xf numFmtId="0" fontId="33" fillId="9" borderId="54" xfId="0" applyFont="1" applyFill="1" applyBorder="1" applyAlignment="1">
      <alignment horizontal="center" vertical="center"/>
    </xf>
    <xf numFmtId="0" fontId="38" fillId="20" borderId="85" xfId="0" applyFont="1" applyFill="1" applyBorder="1" applyAlignment="1">
      <alignment horizontal="center" vertical="center"/>
    </xf>
    <xf numFmtId="0" fontId="38" fillId="20" borderId="13" xfId="0" applyFont="1" applyFill="1" applyBorder="1" applyAlignment="1">
      <alignment horizontal="center" vertical="center"/>
    </xf>
    <xf numFmtId="0" fontId="38" fillId="20" borderId="53" xfId="0" applyFont="1" applyFill="1" applyBorder="1" applyAlignment="1">
      <alignment horizontal="center" vertical="center"/>
    </xf>
    <xf numFmtId="0" fontId="24" fillId="22" borderId="26" xfId="0" applyFont="1" applyFill="1" applyBorder="1" applyAlignment="1">
      <alignment horizontal="center" vertical="center"/>
    </xf>
    <xf numFmtId="0" fontId="24" fillId="22" borderId="27" xfId="0" applyFont="1" applyFill="1" applyBorder="1" applyAlignment="1">
      <alignment horizontal="center" vertical="center"/>
    </xf>
    <xf numFmtId="0" fontId="24" fillId="22" borderId="28" xfId="0" applyFont="1" applyFill="1" applyBorder="1" applyAlignment="1">
      <alignment horizontal="center" vertical="center"/>
    </xf>
    <xf numFmtId="0" fontId="33" fillId="9" borderId="85" xfId="0" applyFont="1" applyFill="1" applyBorder="1" applyAlignment="1">
      <alignment horizontal="center" vertical="center" wrapText="1"/>
    </xf>
    <xf numFmtId="0" fontId="33" fillId="9" borderId="13" xfId="0" applyFont="1" applyFill="1" applyBorder="1" applyAlignment="1">
      <alignment horizontal="center" vertical="center" wrapText="1"/>
    </xf>
    <xf numFmtId="0" fontId="33" fillId="9" borderId="53" xfId="0" applyFont="1" applyFill="1" applyBorder="1" applyAlignment="1">
      <alignment horizontal="center" vertical="center" wrapText="1"/>
    </xf>
    <xf numFmtId="0" fontId="36" fillId="15" borderId="112" xfId="0" applyFont="1" applyFill="1" applyBorder="1" applyAlignment="1">
      <alignment horizontal="center"/>
    </xf>
    <xf numFmtId="0" fontId="36" fillId="15" borderId="6" xfId="0" applyFont="1" applyFill="1" applyBorder="1" applyAlignment="1">
      <alignment horizontal="center"/>
    </xf>
    <xf numFmtId="0" fontId="36" fillId="15" borderId="25" xfId="0" applyFont="1" applyFill="1" applyBorder="1" applyAlignment="1">
      <alignment horizontal="center"/>
    </xf>
    <xf numFmtId="0" fontId="36" fillId="15" borderId="115" xfId="0" applyFont="1" applyFill="1" applyBorder="1" applyAlignment="1">
      <alignment horizontal="center"/>
    </xf>
    <xf numFmtId="0" fontId="36" fillId="15" borderId="11" xfId="0" applyFont="1" applyFill="1" applyBorder="1" applyAlignment="1">
      <alignment horizontal="center"/>
    </xf>
    <xf numFmtId="0" fontId="36" fillId="15" borderId="116" xfId="0" applyFont="1" applyFill="1" applyBorder="1" applyAlignment="1">
      <alignment horizontal="center"/>
    </xf>
    <xf numFmtId="0" fontId="34" fillId="0" borderId="5" xfId="0" applyFont="1" applyBorder="1" applyAlignment="1">
      <alignment horizontal="center" vertical="center"/>
    </xf>
    <xf numFmtId="0" fontId="34" fillId="0" borderId="25" xfId="0" applyFont="1" applyBorder="1" applyAlignment="1">
      <alignment horizontal="center" vertical="center"/>
    </xf>
    <xf numFmtId="0" fontId="34" fillId="0" borderId="112"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85" xfId="0" applyFont="1" applyBorder="1" applyAlignment="1">
      <alignment horizontal="left" vertical="center"/>
    </xf>
    <xf numFmtId="0" fontId="34" fillId="0" borderId="13" xfId="0" applyFont="1" applyBorder="1" applyAlignment="1">
      <alignment horizontal="left" vertical="center"/>
    </xf>
    <xf numFmtId="0" fontId="27" fillId="5" borderId="21" xfId="0" applyFont="1" applyFill="1" applyBorder="1" applyAlignment="1">
      <alignment horizontal="center" vertical="center"/>
    </xf>
    <xf numFmtId="0" fontId="2" fillId="8" borderId="26" xfId="0" applyFont="1" applyFill="1" applyBorder="1" applyAlignment="1">
      <alignment horizontal="center" wrapText="1"/>
    </xf>
    <xf numFmtId="0" fontId="2" fillId="8" borderId="27" xfId="0" applyFont="1" applyFill="1" applyBorder="1" applyAlignment="1">
      <alignment horizontal="center" wrapText="1"/>
    </xf>
    <xf numFmtId="0" fontId="2" fillId="8" borderId="17" xfId="0" applyFont="1" applyFill="1" applyBorder="1" applyAlignment="1">
      <alignment horizontal="center" wrapText="1"/>
    </xf>
    <xf numFmtId="0" fontId="2" fillId="8" borderId="18" xfId="0" applyFont="1" applyFill="1" applyBorder="1" applyAlignment="1">
      <alignment horizontal="center" wrapText="1"/>
    </xf>
    <xf numFmtId="0" fontId="2" fillId="8" borderId="19" xfId="0" applyFont="1" applyFill="1" applyBorder="1" applyAlignment="1">
      <alignment horizontal="center" wrapText="1"/>
    </xf>
    <xf numFmtId="0" fontId="2" fillId="8" borderId="0" xfId="0" applyFont="1" applyFill="1" applyAlignment="1">
      <alignment horizontal="center" wrapText="1"/>
    </xf>
    <xf numFmtId="0" fontId="2" fillId="8" borderId="20" xfId="0" applyFont="1" applyFill="1" applyBorder="1" applyAlignment="1">
      <alignment horizontal="center" wrapText="1"/>
    </xf>
    <xf numFmtId="0" fontId="2" fillId="8" borderId="21" xfId="0" applyFont="1" applyFill="1" applyBorder="1" applyAlignment="1">
      <alignment horizontal="center" wrapText="1"/>
    </xf>
    <xf numFmtId="2" fontId="0" fillId="8" borderId="60" xfId="0" applyNumberFormat="1" applyFill="1" applyBorder="1" applyAlignment="1">
      <alignment horizontal="center"/>
    </xf>
    <xf numFmtId="2" fontId="0" fillId="8" borderId="61" xfId="0" applyNumberFormat="1" applyFill="1" applyBorder="1" applyAlignment="1">
      <alignment horizontal="center"/>
    </xf>
    <xf numFmtId="2" fontId="0" fillId="8" borderId="62" xfId="0" applyNumberFormat="1" applyFill="1" applyBorder="1" applyAlignment="1">
      <alignment horizontal="center"/>
    </xf>
    <xf numFmtId="0" fontId="31" fillId="17" borderId="105" xfId="0" applyFont="1" applyFill="1" applyBorder="1" applyAlignment="1">
      <alignment horizontal="center" vertical="center"/>
    </xf>
    <xf numFmtId="0" fontId="31" fillId="17" borderId="106" xfId="0" applyFont="1" applyFill="1" applyBorder="1" applyAlignment="1">
      <alignment horizontal="center" vertical="center"/>
    </xf>
    <xf numFmtId="0" fontId="31" fillId="17" borderId="107" xfId="0" applyFont="1" applyFill="1" applyBorder="1" applyAlignment="1">
      <alignment horizontal="center" vertical="center"/>
    </xf>
    <xf numFmtId="0" fontId="31" fillId="17" borderId="103" xfId="0" applyFont="1" applyFill="1" applyBorder="1" applyAlignment="1">
      <alignment horizontal="center" vertical="center"/>
    </xf>
    <xf numFmtId="0" fontId="31" fillId="17" borderId="0" xfId="0" applyFont="1" applyFill="1" applyAlignment="1">
      <alignment horizontal="center" vertical="center"/>
    </xf>
    <xf numFmtId="0" fontId="31" fillId="17" borderId="104" xfId="0" applyFont="1" applyFill="1" applyBorder="1" applyAlignment="1">
      <alignment horizontal="center" vertical="center"/>
    </xf>
    <xf numFmtId="0" fontId="26" fillId="18" borderId="69" xfId="0" applyFont="1" applyFill="1" applyBorder="1" applyAlignment="1">
      <alignment horizontal="center" vertical="center"/>
    </xf>
    <xf numFmtId="7" fontId="2" fillId="0" borderId="41" xfId="0" applyNumberFormat="1" applyFont="1" applyBorder="1" applyAlignment="1">
      <alignment horizontal="center" vertical="center"/>
    </xf>
    <xf numFmtId="7" fontId="2" fillId="0" borderId="42" xfId="0" applyNumberFormat="1" applyFont="1" applyBorder="1" applyAlignment="1">
      <alignment horizontal="center" vertical="center"/>
    </xf>
    <xf numFmtId="7" fontId="2" fillId="0" borderId="16" xfId="0" applyNumberFormat="1" applyFont="1" applyBorder="1" applyAlignment="1">
      <alignment horizontal="center" vertical="center"/>
    </xf>
    <xf numFmtId="7" fontId="2" fillId="0" borderId="43" xfId="0" applyNumberFormat="1" applyFont="1" applyBorder="1" applyAlignment="1">
      <alignment horizontal="center" vertical="center"/>
    </xf>
    <xf numFmtId="7" fontId="2" fillId="0" borderId="45" xfId="0" applyNumberFormat="1" applyFont="1" applyBorder="1" applyAlignment="1">
      <alignment horizontal="center" vertical="center"/>
    </xf>
    <xf numFmtId="7" fontId="2" fillId="0" borderId="46" xfId="0" applyNumberFormat="1" applyFont="1" applyBorder="1" applyAlignment="1">
      <alignment horizontal="center" vertical="center"/>
    </xf>
    <xf numFmtId="2" fontId="2" fillId="0" borderId="73" xfId="0" applyNumberFormat="1" applyFont="1" applyBorder="1" applyAlignment="1">
      <alignment horizontal="center" vertical="center" wrapText="1"/>
    </xf>
    <xf numFmtId="2" fontId="2" fillId="0" borderId="41" xfId="0" applyNumberFormat="1" applyFont="1" applyBorder="1" applyAlignment="1">
      <alignment horizontal="center" vertical="center" wrapText="1"/>
    </xf>
    <xf numFmtId="2" fontId="2" fillId="0" borderId="42" xfId="0" applyNumberFormat="1" applyFont="1" applyBorder="1" applyAlignment="1">
      <alignment horizontal="center" vertical="center" wrapText="1"/>
    </xf>
    <xf numFmtId="1" fontId="2" fillId="0" borderId="16" xfId="0" applyNumberFormat="1" applyFont="1" applyBorder="1" applyAlignment="1">
      <alignment horizontal="center" vertical="center"/>
    </xf>
    <xf numFmtId="1" fontId="2" fillId="0" borderId="43" xfId="0" applyNumberFormat="1" applyFont="1" applyBorder="1" applyAlignment="1">
      <alignment horizontal="center" vertical="center"/>
    </xf>
    <xf numFmtId="1" fontId="2" fillId="0" borderId="45" xfId="0" applyNumberFormat="1" applyFont="1" applyBorder="1" applyAlignment="1">
      <alignment horizontal="center" vertical="center"/>
    </xf>
    <xf numFmtId="1" fontId="2" fillId="0" borderId="46" xfId="0" applyNumberFormat="1" applyFont="1" applyBorder="1" applyAlignment="1">
      <alignment horizontal="center" vertical="center"/>
    </xf>
    <xf numFmtId="0" fontId="0" fillId="2" borderId="0" xfId="0" applyFill="1" applyAlignment="1">
      <alignment horizontal="center"/>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25" xfId="0" applyFont="1" applyBorder="1" applyAlignment="1">
      <alignment horizontal="center" wrapText="1"/>
    </xf>
    <xf numFmtId="0" fontId="8" fillId="15" borderId="17" xfId="0" applyFont="1" applyFill="1" applyBorder="1" applyAlignment="1">
      <alignment horizontal="center" wrapText="1"/>
    </xf>
    <xf numFmtId="0" fontId="8" fillId="15" borderId="18" xfId="0" applyFont="1" applyFill="1" applyBorder="1" applyAlignment="1">
      <alignment horizontal="center" wrapText="1"/>
    </xf>
    <xf numFmtId="0" fontId="8" fillId="15" borderId="22" xfId="0" applyFont="1" applyFill="1" applyBorder="1" applyAlignment="1">
      <alignment horizontal="center" wrapText="1"/>
    </xf>
    <xf numFmtId="0" fontId="8" fillId="15" borderId="20" xfId="0" applyFont="1" applyFill="1" applyBorder="1" applyAlignment="1">
      <alignment horizontal="center" wrapText="1"/>
    </xf>
    <xf numFmtId="0" fontId="8" fillId="15" borderId="21" xfId="0" applyFont="1" applyFill="1" applyBorder="1" applyAlignment="1">
      <alignment horizontal="center" wrapText="1"/>
    </xf>
    <xf numFmtId="0" fontId="8" fillId="15" borderId="24" xfId="0" applyFont="1" applyFill="1" applyBorder="1" applyAlignment="1">
      <alignment horizontal="center" wrapText="1"/>
    </xf>
    <xf numFmtId="0" fontId="2" fillId="15" borderId="2" xfId="0" applyFont="1" applyFill="1" applyBorder="1" applyAlignment="1">
      <alignment horizontal="center" vertical="center" wrapText="1"/>
    </xf>
    <xf numFmtId="0" fontId="2" fillId="15" borderId="3" xfId="0" applyFont="1" applyFill="1" applyBorder="1" applyAlignment="1">
      <alignment horizontal="center" vertical="center" wrapText="1"/>
    </xf>
    <xf numFmtId="0" fontId="2" fillId="15" borderId="10"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9" fillId="15" borderId="26" xfId="0" applyFont="1" applyFill="1" applyBorder="1" applyAlignment="1">
      <alignment horizontal="center" vertical="center"/>
    </xf>
    <xf numFmtId="0" fontId="9" fillId="15" borderId="27" xfId="0" applyFont="1" applyFill="1" applyBorder="1" applyAlignment="1">
      <alignment horizontal="center" vertical="center"/>
    </xf>
    <xf numFmtId="0" fontId="9" fillId="15" borderId="28" xfId="0" applyFont="1" applyFill="1" applyBorder="1" applyAlignment="1">
      <alignment horizontal="center" vertical="center"/>
    </xf>
    <xf numFmtId="0" fontId="4" fillId="14" borderId="2" xfId="0" applyFont="1" applyFill="1" applyBorder="1" applyAlignment="1">
      <alignment horizontal="center" wrapText="1"/>
    </xf>
    <xf numFmtId="0" fontId="4" fillId="14" borderId="4" xfId="0" applyFont="1" applyFill="1" applyBorder="1" applyAlignment="1">
      <alignment horizontal="center" wrapText="1"/>
    </xf>
    <xf numFmtId="0" fontId="4" fillId="14" borderId="14" xfId="0" applyFont="1" applyFill="1" applyBorder="1" applyAlignment="1">
      <alignment horizontal="center" wrapText="1"/>
    </xf>
    <xf numFmtId="0" fontId="4" fillId="14" borderId="1" xfId="0" applyFont="1" applyFill="1" applyBorder="1" applyAlignment="1">
      <alignment horizontal="center" wrapText="1"/>
    </xf>
    <xf numFmtId="0" fontId="4" fillId="14" borderId="10" xfId="0" applyFont="1" applyFill="1" applyBorder="1" applyAlignment="1">
      <alignment horizontal="center" wrapText="1"/>
    </xf>
    <xf numFmtId="0" fontId="4" fillId="14" borderId="12" xfId="0" applyFont="1" applyFill="1" applyBorder="1" applyAlignment="1">
      <alignment horizontal="center" wrapText="1"/>
    </xf>
    <xf numFmtId="0" fontId="2" fillId="2" borderId="8" xfId="0" applyFont="1" applyFill="1" applyBorder="1" applyAlignment="1">
      <alignment horizontal="center" wrapText="1"/>
    </xf>
    <xf numFmtId="0" fontId="2" fillId="2" borderId="9" xfId="0" applyFont="1" applyFill="1" applyBorder="1" applyAlignment="1">
      <alignment horizontal="center" wrapText="1"/>
    </xf>
    <xf numFmtId="0" fontId="2" fillId="2" borderId="15" xfId="0" applyFont="1" applyFill="1" applyBorder="1" applyAlignment="1">
      <alignment horizontal="center" wrapText="1"/>
    </xf>
    <xf numFmtId="0" fontId="0" fillId="14" borderId="26" xfId="0" applyFill="1" applyBorder="1" applyAlignment="1">
      <alignment horizontal="right"/>
    </xf>
    <xf numFmtId="0" fontId="0" fillId="14" borderId="27" xfId="0" applyFill="1" applyBorder="1" applyAlignment="1">
      <alignment horizontal="right"/>
    </xf>
    <xf numFmtId="0" fontId="0" fillId="14" borderId="28" xfId="0" applyFill="1" applyBorder="1" applyAlignment="1">
      <alignment horizontal="right"/>
    </xf>
    <xf numFmtId="0" fontId="2" fillId="2" borderId="13" xfId="0" applyFont="1" applyFill="1" applyBorder="1" applyAlignment="1">
      <alignment horizontal="center" wrapText="1"/>
    </xf>
    <xf numFmtId="0" fontId="2" fillId="14" borderId="2" xfId="0" applyFont="1" applyFill="1" applyBorder="1" applyAlignment="1">
      <alignment horizontal="center" wrapText="1"/>
    </xf>
    <xf numFmtId="0" fontId="2" fillId="14" borderId="3" xfId="0" applyFont="1" applyFill="1" applyBorder="1" applyAlignment="1">
      <alignment horizontal="center" wrapText="1"/>
    </xf>
    <xf numFmtId="0" fontId="2" fillId="14" borderId="4" xfId="0" applyFont="1" applyFill="1" applyBorder="1" applyAlignment="1">
      <alignment horizontal="center" wrapText="1"/>
    </xf>
    <xf numFmtId="0" fontId="2" fillId="14" borderId="14" xfId="0" applyFont="1" applyFill="1" applyBorder="1" applyAlignment="1">
      <alignment horizontal="center" wrapText="1"/>
    </xf>
    <xf numFmtId="0" fontId="2" fillId="14" borderId="0" xfId="0" applyFont="1" applyFill="1" applyAlignment="1">
      <alignment horizontal="center" wrapText="1"/>
    </xf>
    <xf numFmtId="0" fontId="2" fillId="14" borderId="1" xfId="0" applyFont="1" applyFill="1" applyBorder="1" applyAlignment="1">
      <alignment horizontal="center" wrapText="1"/>
    </xf>
    <xf numFmtId="0" fontId="2" fillId="14" borderId="10" xfId="0" applyFont="1" applyFill="1" applyBorder="1" applyAlignment="1">
      <alignment horizontal="center" wrapText="1"/>
    </xf>
    <xf numFmtId="0" fontId="2" fillId="14" borderId="11" xfId="0" applyFont="1" applyFill="1" applyBorder="1" applyAlignment="1">
      <alignment horizontal="center" wrapText="1"/>
    </xf>
    <xf numFmtId="0" fontId="2" fillId="14" borderId="12" xfId="0" applyFont="1" applyFill="1" applyBorder="1" applyAlignment="1">
      <alignment horizontal="center" wrapText="1"/>
    </xf>
    <xf numFmtId="0" fontId="10" fillId="5" borderId="13" xfId="0" applyFont="1" applyFill="1" applyBorder="1" applyAlignment="1">
      <alignment horizontal="center" vertical="center" wrapText="1"/>
    </xf>
    <xf numFmtId="0" fontId="10" fillId="5" borderId="13" xfId="0" applyFont="1" applyFill="1" applyBorder="1" applyAlignment="1">
      <alignment vertical="center"/>
    </xf>
    <xf numFmtId="0" fontId="10" fillId="5" borderId="5" xfId="0" applyFont="1" applyFill="1" applyBorder="1" applyAlignment="1">
      <alignment vertical="center"/>
    </xf>
    <xf numFmtId="0" fontId="0" fillId="14" borderId="26" xfId="0" applyFill="1" applyBorder="1" applyAlignment="1">
      <alignment horizontal="right" vertical="center"/>
    </xf>
    <xf numFmtId="0" fontId="0" fillId="14" borderId="27" xfId="0" applyFill="1" applyBorder="1" applyAlignment="1">
      <alignment horizontal="right" vertical="center"/>
    </xf>
    <xf numFmtId="0" fontId="0" fillId="14" borderId="28" xfId="0" applyFill="1" applyBorder="1" applyAlignment="1">
      <alignment horizontal="right" vertical="center"/>
    </xf>
    <xf numFmtId="0" fontId="2" fillId="0" borderId="7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45" xfId="0" applyFont="1" applyBorder="1" applyAlignment="1">
      <alignment horizontal="center" vertical="center" wrapText="1"/>
    </xf>
    <xf numFmtId="0" fontId="2" fillId="19" borderId="14" xfId="0" applyFont="1" applyFill="1" applyBorder="1" applyAlignment="1">
      <alignment horizontal="center"/>
    </xf>
    <xf numFmtId="0" fontId="2" fillId="19" borderId="0" xfId="0" applyFont="1" applyFill="1" applyAlignment="1">
      <alignment horizontal="center"/>
    </xf>
    <xf numFmtId="0" fontId="0" fillId="17" borderId="17" xfId="0" applyFill="1" applyBorder="1" applyAlignment="1">
      <alignment horizontal="center"/>
    </xf>
    <xf numFmtId="0" fontId="0" fillId="17" borderId="18" xfId="0" applyFill="1" applyBorder="1" applyAlignment="1">
      <alignment horizontal="center"/>
    </xf>
    <xf numFmtId="0" fontId="27" fillId="19" borderId="19" xfId="0" applyFont="1" applyFill="1" applyBorder="1" applyAlignment="1">
      <alignment horizontal="center" vertical="center"/>
    </xf>
    <xf numFmtId="0" fontId="27" fillId="19" borderId="0" xfId="0" applyFont="1" applyFill="1" applyAlignment="1">
      <alignment horizontal="center" vertical="center"/>
    </xf>
    <xf numFmtId="2" fontId="2" fillId="0" borderId="74" xfId="0" applyNumberFormat="1" applyFont="1" applyBorder="1" applyAlignment="1">
      <alignment horizontal="left" vertical="center" wrapText="1"/>
    </xf>
    <xf numFmtId="2" fontId="2" fillId="0" borderId="16" xfId="0" applyNumberFormat="1" applyFont="1" applyBorder="1" applyAlignment="1">
      <alignment horizontal="left" vertical="center" wrapText="1"/>
    </xf>
    <xf numFmtId="2" fontId="2" fillId="0" borderId="75" xfId="0" applyNumberFormat="1" applyFont="1" applyBorder="1" applyAlignment="1">
      <alignment horizontal="left" vertical="center" wrapText="1"/>
    </xf>
    <xf numFmtId="2" fontId="2" fillId="0" borderId="45" xfId="0" applyNumberFormat="1" applyFont="1" applyBorder="1" applyAlignment="1">
      <alignment horizontal="left" vertical="center" wrapText="1"/>
    </xf>
    <xf numFmtId="44" fontId="3" fillId="0" borderId="89" xfId="1" applyFont="1" applyFill="1" applyBorder="1" applyAlignment="1" applyProtection="1">
      <alignment horizontal="left" vertical="center" wrapText="1"/>
    </xf>
    <xf numFmtId="44" fontId="3" fillId="0" borderId="8" xfId="1" applyFont="1" applyFill="1" applyBorder="1" applyAlignment="1" applyProtection="1">
      <alignment horizontal="left" vertical="center" wrapText="1"/>
    </xf>
    <xf numFmtId="44" fontId="3" fillId="0" borderId="17" xfId="1" applyFont="1" applyFill="1" applyBorder="1" applyAlignment="1" applyProtection="1">
      <alignment horizontal="center" vertical="center" wrapText="1"/>
    </xf>
    <xf numFmtId="44" fontId="3" fillId="0" borderId="18" xfId="1" applyFont="1" applyFill="1" applyBorder="1" applyAlignment="1" applyProtection="1">
      <alignment horizontal="center" vertical="center" wrapText="1"/>
    </xf>
    <xf numFmtId="44" fontId="3" fillId="0" borderId="22" xfId="1" applyFont="1" applyFill="1" applyBorder="1" applyAlignment="1" applyProtection="1">
      <alignment horizontal="center" vertical="center" wrapText="1"/>
    </xf>
    <xf numFmtId="44" fontId="3" fillId="0" borderId="63" xfId="1" applyFont="1" applyFill="1" applyBorder="1" applyAlignment="1" applyProtection="1">
      <alignment horizontal="center" vertical="center" wrapText="1"/>
    </xf>
    <xf numFmtId="44" fontId="3" fillId="0" borderId="30" xfId="1" applyFont="1" applyFill="1" applyBorder="1" applyAlignment="1" applyProtection="1">
      <alignment horizontal="center" vertical="center" wrapText="1"/>
    </xf>
    <xf numFmtId="44" fontId="3" fillId="0" borderId="85" xfId="1" applyFont="1" applyFill="1" applyBorder="1" applyAlignment="1" applyProtection="1">
      <alignment horizontal="left" vertical="center" wrapText="1"/>
    </xf>
    <xf numFmtId="44" fontId="3" fillId="0" borderId="13" xfId="1" applyFont="1" applyFill="1" applyBorder="1" applyAlignment="1" applyProtection="1">
      <alignment horizontal="left" vertical="center" wrapText="1"/>
    </xf>
    <xf numFmtId="2" fontId="0" fillId="0" borderId="79" xfId="0" applyNumberFormat="1" applyBorder="1" applyAlignment="1">
      <alignment horizontal="left" vertical="center" wrapText="1"/>
    </xf>
    <xf numFmtId="2" fontId="0" fillId="0" borderId="34" xfId="0" applyNumberFormat="1" applyBorder="1" applyAlignment="1">
      <alignment horizontal="left" vertical="center" wrapText="1"/>
    </xf>
    <xf numFmtId="0" fontId="28" fillId="17" borderId="108" xfId="0" applyFont="1" applyFill="1" applyBorder="1" applyAlignment="1">
      <alignment horizontal="center"/>
    </xf>
    <xf numFmtId="0" fontId="0" fillId="0" borderId="91" xfId="0" applyBorder="1" applyAlignment="1">
      <alignment horizontal="center"/>
    </xf>
    <xf numFmtId="0" fontId="0" fillId="0" borderId="92" xfId="0" applyBorder="1" applyAlignment="1">
      <alignment horizontal="center"/>
    </xf>
    <xf numFmtId="0" fontId="0" fillId="0" borderId="93" xfId="0" applyBorder="1" applyAlignment="1">
      <alignment horizontal="center"/>
    </xf>
    <xf numFmtId="0" fontId="28" fillId="17" borderId="108" xfId="0" applyFont="1" applyFill="1" applyBorder="1" applyAlignment="1">
      <alignment horizontal="center" vertical="center"/>
    </xf>
    <xf numFmtId="14" fontId="2" fillId="5" borderId="8" xfId="0" applyNumberFormat="1" applyFont="1" applyFill="1" applyBorder="1" applyAlignment="1">
      <alignment horizontal="center" vertical="center" wrapText="1"/>
    </xf>
    <xf numFmtId="14" fontId="2" fillId="5" borderId="9" xfId="0" applyNumberFormat="1" applyFont="1" applyFill="1" applyBorder="1" applyAlignment="1">
      <alignment horizontal="center" vertical="center" wrapText="1"/>
    </xf>
    <xf numFmtId="14" fontId="2" fillId="5" borderId="15" xfId="0" applyNumberFormat="1" applyFont="1" applyFill="1"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44" fontId="0" fillId="0" borderId="68" xfId="0" applyNumberFormat="1" applyBorder="1" applyAlignment="1">
      <alignment horizontal="center" vertical="center"/>
    </xf>
    <xf numFmtId="44" fontId="0" fillId="0" borderId="97" xfId="0" applyNumberFormat="1" applyBorder="1" applyAlignment="1">
      <alignment horizontal="center" vertical="center"/>
    </xf>
    <xf numFmtId="44" fontId="0" fillId="0" borderId="0" xfId="0" applyNumberFormat="1" applyAlignment="1">
      <alignment horizontal="center" vertical="center"/>
    </xf>
    <xf numFmtId="44" fontId="0" fillId="0" borderId="98" xfId="0" applyNumberFormat="1" applyBorder="1" applyAlignment="1">
      <alignment horizontal="center" vertical="center"/>
    </xf>
    <xf numFmtId="44" fontId="0" fillId="0" borderId="69" xfId="0" applyNumberFormat="1" applyBorder="1" applyAlignment="1">
      <alignment horizontal="center" vertical="center"/>
    </xf>
    <xf numFmtId="44" fontId="0" fillId="0" borderId="99" xfId="0" applyNumberFormat="1" applyBorder="1" applyAlignment="1">
      <alignment horizontal="center" vertical="center"/>
    </xf>
    <xf numFmtId="0" fontId="0" fillId="0" borderId="67" xfId="0" applyBorder="1" applyAlignment="1">
      <alignment horizontal="center" vertical="center"/>
    </xf>
    <xf numFmtId="2" fontId="0" fillId="0" borderId="74" xfId="0" applyNumberFormat="1" applyBorder="1" applyAlignment="1">
      <alignment horizontal="left" vertical="center" wrapText="1"/>
    </xf>
    <xf numFmtId="2" fontId="0" fillId="0" borderId="16" xfId="0" applyNumberFormat="1" applyBorder="1" applyAlignment="1">
      <alignment horizontal="left" vertical="center" wrapText="1"/>
    </xf>
    <xf numFmtId="2" fontId="0" fillId="0" borderId="100" xfId="0" applyNumberFormat="1" applyBorder="1" applyAlignment="1">
      <alignment horizontal="left" vertical="center" wrapText="1"/>
    </xf>
    <xf numFmtId="2" fontId="0" fillId="0" borderId="101" xfId="0" applyNumberFormat="1" applyBorder="1" applyAlignment="1">
      <alignment horizontal="left" vertical="center" wrapText="1"/>
    </xf>
    <xf numFmtId="2" fontId="0" fillId="0" borderId="75" xfId="0" applyNumberFormat="1" applyBorder="1" applyAlignment="1">
      <alignment horizontal="left" vertical="center" wrapText="1"/>
    </xf>
    <xf numFmtId="2" fontId="0" fillId="0" borderId="45" xfId="0" applyNumberFormat="1" applyBorder="1" applyAlignment="1">
      <alignment horizontal="left" vertical="center" wrapText="1"/>
    </xf>
    <xf numFmtId="2" fontId="0" fillId="0" borderId="76" xfId="0" applyNumberFormat="1" applyBorder="1" applyAlignment="1">
      <alignment horizontal="center" vertical="center" wrapText="1"/>
    </xf>
    <xf numFmtId="2" fontId="0" fillId="0" borderId="77" xfId="0" applyNumberFormat="1" applyBorder="1" applyAlignment="1">
      <alignment horizontal="center" vertical="center" wrapText="1"/>
    </xf>
    <xf numFmtId="2" fontId="0" fillId="0" borderId="78" xfId="0" applyNumberFormat="1" applyBorder="1" applyAlignment="1">
      <alignment horizontal="center" vertical="center" wrapText="1"/>
    </xf>
    <xf numFmtId="2" fontId="0" fillId="0" borderId="94" xfId="0" applyNumberFormat="1" applyBorder="1" applyAlignment="1">
      <alignment horizontal="center" vertical="center" wrapText="1"/>
    </xf>
    <xf numFmtId="2" fontId="0" fillId="0" borderId="95" xfId="0" applyNumberFormat="1" applyBorder="1" applyAlignment="1">
      <alignment horizontal="center" vertical="center" wrapText="1"/>
    </xf>
    <xf numFmtId="2" fontId="0" fillId="0" borderId="96" xfId="0" applyNumberForma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FFDDFF"/>
      <color rgb="FFFFFF99"/>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employers.westmiworks.org/OWDPUB/Skilled%20Trades%20Training%20Fund/FY19/Forms/training%20plans/Training%20Plan%20FY18%20%20-%205%20cour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ining Plan"/>
      <sheetName val="Revised Projected Leverage"/>
      <sheetName val="Verification Form"/>
      <sheetName val="New Hire Tracking"/>
      <sheetName val="SAMPLE TRAINING PLAN"/>
      <sheetName val="SAMPLE VERIFICATION"/>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077F8-F033-4DA6-8A85-FBD18BA69B84}">
  <dimension ref="A1:AA367"/>
  <sheetViews>
    <sheetView tabSelected="1" zoomScale="85" zoomScaleNormal="85" workbookViewId="0">
      <selection activeCell="D3" sqref="D3:G3"/>
    </sheetView>
  </sheetViews>
  <sheetFormatPr defaultColWidth="9.140625" defaultRowHeight="15" x14ac:dyDescent="0.25"/>
  <cols>
    <col min="1" max="1" width="5.7109375" customWidth="1"/>
    <col min="2" max="4" width="15.7109375" customWidth="1"/>
    <col min="5" max="5" width="15.7109375" style="59" customWidth="1"/>
    <col min="6" max="13" width="15.7109375" style="60" customWidth="1"/>
    <col min="14" max="18" width="15.7109375" style="60" hidden="1" customWidth="1"/>
    <col min="19" max="20" width="15.7109375" style="60" customWidth="1"/>
    <col min="21" max="21" width="15.7109375" style="61" customWidth="1"/>
    <col min="22" max="25" width="15.7109375" style="60" customWidth="1"/>
  </cols>
  <sheetData>
    <row r="1" spans="1:27" ht="30" customHeight="1" thickBot="1" x14ac:dyDescent="0.3">
      <c r="B1" s="334" t="s">
        <v>0</v>
      </c>
      <c r="C1" s="335"/>
      <c r="D1" s="335"/>
      <c r="E1" s="335"/>
      <c r="F1" s="335"/>
      <c r="G1" s="336"/>
      <c r="H1" s="325"/>
      <c r="I1" s="326"/>
      <c r="J1" s="326"/>
      <c r="K1" s="326"/>
      <c r="L1" s="326"/>
      <c r="M1" s="326"/>
      <c r="N1" s="326"/>
      <c r="O1" s="326"/>
      <c r="P1" s="326"/>
      <c r="Q1" s="326"/>
      <c r="R1" s="326"/>
      <c r="S1" s="326"/>
      <c r="T1" s="326"/>
      <c r="U1" s="326"/>
      <c r="V1" s="326"/>
      <c r="W1" s="326"/>
      <c r="X1" s="326"/>
      <c r="Y1" s="327"/>
    </row>
    <row r="2" spans="1:27" ht="30" customHeight="1" x14ac:dyDescent="0.25">
      <c r="B2" s="337" t="s">
        <v>1</v>
      </c>
      <c r="C2" s="338"/>
      <c r="D2" s="319"/>
      <c r="E2" s="319"/>
      <c r="F2" s="319"/>
      <c r="G2" s="320"/>
      <c r="H2" s="328"/>
      <c r="I2" s="329"/>
      <c r="J2" s="329"/>
      <c r="K2" s="329"/>
      <c r="L2" s="329"/>
      <c r="M2" s="329"/>
      <c r="N2" s="329"/>
      <c r="O2" s="329"/>
      <c r="P2" s="329"/>
      <c r="Q2" s="329"/>
      <c r="R2" s="329"/>
      <c r="S2" s="329"/>
      <c r="T2" s="329"/>
      <c r="U2" s="329"/>
      <c r="V2" s="329"/>
      <c r="W2" s="329"/>
      <c r="X2" s="329"/>
      <c r="Y2" s="330"/>
    </row>
    <row r="3" spans="1:27" ht="30" customHeight="1" x14ac:dyDescent="0.25">
      <c r="B3" s="315" t="s">
        <v>2</v>
      </c>
      <c r="C3" s="316"/>
      <c r="D3" s="321"/>
      <c r="E3" s="321"/>
      <c r="F3" s="321"/>
      <c r="G3" s="322"/>
      <c r="H3" s="328"/>
      <c r="I3" s="329"/>
      <c r="J3" s="329"/>
      <c r="K3" s="329"/>
      <c r="L3" s="329"/>
      <c r="M3" s="329"/>
      <c r="N3" s="329"/>
      <c r="O3" s="329"/>
      <c r="P3" s="329"/>
      <c r="Q3" s="329"/>
      <c r="R3" s="329"/>
      <c r="S3" s="329"/>
      <c r="T3" s="329"/>
      <c r="U3" s="329"/>
      <c r="V3" s="329"/>
      <c r="W3" s="329"/>
      <c r="X3" s="329"/>
      <c r="Y3" s="330"/>
    </row>
    <row r="4" spans="1:27" s="226" customFormat="1" ht="27" customHeight="1" x14ac:dyDescent="0.25">
      <c r="A4" s="225"/>
      <c r="B4" s="315" t="s">
        <v>3</v>
      </c>
      <c r="C4" s="316"/>
      <c r="D4" s="321"/>
      <c r="E4" s="321"/>
      <c r="F4" s="321"/>
      <c r="G4" s="322"/>
      <c r="H4" s="328"/>
      <c r="I4" s="329"/>
      <c r="J4" s="329"/>
      <c r="K4" s="329"/>
      <c r="L4" s="329"/>
      <c r="M4" s="329"/>
      <c r="N4" s="329"/>
      <c r="O4" s="329"/>
      <c r="P4" s="329"/>
      <c r="Q4" s="329"/>
      <c r="R4" s="329"/>
      <c r="S4" s="329"/>
      <c r="T4" s="329"/>
      <c r="U4" s="329"/>
      <c r="V4" s="329"/>
      <c r="W4" s="329"/>
      <c r="X4" s="329"/>
      <c r="Y4" s="330"/>
    </row>
    <row r="5" spans="1:27" s="226" customFormat="1" ht="30.75" customHeight="1" thickBot="1" x14ac:dyDescent="0.3">
      <c r="A5" s="225"/>
      <c r="B5" s="317" t="s">
        <v>4</v>
      </c>
      <c r="C5" s="318"/>
      <c r="D5" s="323"/>
      <c r="E5" s="323"/>
      <c r="F5" s="323"/>
      <c r="G5" s="324"/>
      <c r="H5" s="331"/>
      <c r="I5" s="332"/>
      <c r="J5" s="332"/>
      <c r="K5" s="332"/>
      <c r="L5" s="332"/>
      <c r="M5" s="332"/>
      <c r="N5" s="332"/>
      <c r="O5" s="332"/>
      <c r="P5" s="332"/>
      <c r="Q5" s="332"/>
      <c r="R5" s="332"/>
      <c r="S5" s="332"/>
      <c r="T5" s="332"/>
      <c r="U5" s="332"/>
      <c r="V5" s="332"/>
      <c r="W5" s="332"/>
      <c r="X5" s="332"/>
      <c r="Y5" s="333"/>
    </row>
    <row r="6" spans="1:27" s="226" customFormat="1" ht="45" customHeight="1" thickBot="1" x14ac:dyDescent="0.3">
      <c r="A6" s="225"/>
      <c r="B6" s="276" t="s">
        <v>5</v>
      </c>
      <c r="C6" s="277"/>
      <c r="D6" s="277"/>
      <c r="E6" s="277"/>
      <c r="F6" s="277"/>
      <c r="G6" s="277"/>
      <c r="H6" s="277"/>
      <c r="I6" s="277"/>
      <c r="J6" s="277"/>
      <c r="K6" s="277"/>
      <c r="L6" s="277"/>
      <c r="M6" s="277"/>
      <c r="N6" s="277"/>
      <c r="O6" s="277"/>
      <c r="P6" s="277"/>
      <c r="Q6" s="277"/>
      <c r="R6" s="277"/>
      <c r="S6" s="277"/>
      <c r="T6" s="277"/>
      <c r="U6" s="277"/>
      <c r="V6" s="277"/>
      <c r="W6" s="277"/>
      <c r="X6" s="277"/>
      <c r="Y6" s="278"/>
      <c r="Z6" s="227"/>
      <c r="AA6" s="227"/>
    </row>
    <row r="7" spans="1:27" s="226" customFormat="1" ht="30" customHeight="1" thickBot="1" x14ac:dyDescent="0.3">
      <c r="A7" s="225"/>
      <c r="B7" s="273" t="s">
        <v>6</v>
      </c>
      <c r="C7" s="274"/>
      <c r="D7" s="274"/>
      <c r="E7" s="274"/>
      <c r="F7" s="274"/>
      <c r="G7" s="274"/>
      <c r="H7" s="274"/>
      <c r="I7" s="274"/>
      <c r="J7" s="274"/>
      <c r="K7" s="274"/>
      <c r="L7" s="274"/>
      <c r="M7" s="274"/>
      <c r="N7" s="274"/>
      <c r="O7" s="274"/>
      <c r="P7" s="274"/>
      <c r="Q7" s="274"/>
      <c r="R7" s="274"/>
      <c r="S7" s="274"/>
      <c r="T7" s="274"/>
      <c r="U7" s="274"/>
      <c r="V7" s="274"/>
      <c r="W7" s="274"/>
      <c r="X7" s="274"/>
      <c r="Y7" s="275"/>
    </row>
    <row r="8" spans="1:27" s="229" customFormat="1" ht="63.6" customHeight="1" x14ac:dyDescent="0.2">
      <c r="A8" s="228"/>
      <c r="B8" s="395"/>
      <c r="C8" s="345" t="s">
        <v>7</v>
      </c>
      <c r="D8" s="345" t="s">
        <v>8</v>
      </c>
      <c r="E8" s="345" t="s">
        <v>9</v>
      </c>
      <c r="F8" s="345" t="s">
        <v>10</v>
      </c>
      <c r="G8" s="386" t="s">
        <v>11</v>
      </c>
      <c r="H8" s="23" t="s">
        <v>12</v>
      </c>
      <c r="I8" s="23" t="s">
        <v>13</v>
      </c>
      <c r="J8" s="23" t="s">
        <v>13</v>
      </c>
      <c r="K8" s="23" t="s">
        <v>13</v>
      </c>
      <c r="L8" s="23" t="s">
        <v>13</v>
      </c>
      <c r="M8" s="23" t="s">
        <v>13</v>
      </c>
      <c r="N8" s="23" t="s">
        <v>13</v>
      </c>
      <c r="O8" s="23" t="s">
        <v>13</v>
      </c>
      <c r="P8" s="23" t="s">
        <v>13</v>
      </c>
      <c r="Q8" s="23" t="s">
        <v>13</v>
      </c>
      <c r="R8" s="23" t="s">
        <v>13</v>
      </c>
      <c r="S8" s="23" t="s">
        <v>13</v>
      </c>
      <c r="T8" s="23" t="s">
        <v>13</v>
      </c>
      <c r="U8" s="23" t="s">
        <v>13</v>
      </c>
      <c r="V8" s="24" t="s">
        <v>13</v>
      </c>
      <c r="W8" s="298" t="s">
        <v>14</v>
      </c>
      <c r="X8" s="360" t="s">
        <v>15</v>
      </c>
      <c r="Y8" s="417" t="s">
        <v>16</v>
      </c>
    </row>
    <row r="9" spans="1:27" s="229" customFormat="1" ht="41.25" customHeight="1" x14ac:dyDescent="0.2">
      <c r="A9" s="228"/>
      <c r="B9" s="395"/>
      <c r="C9" s="346"/>
      <c r="D9" s="346"/>
      <c r="E9" s="346"/>
      <c r="F9" s="346" t="s">
        <v>17</v>
      </c>
      <c r="G9" s="386"/>
      <c r="H9" s="2" t="s">
        <v>17</v>
      </c>
      <c r="I9" s="2" t="s">
        <v>17</v>
      </c>
      <c r="J9" s="2" t="s">
        <v>17</v>
      </c>
      <c r="K9" s="2" t="s">
        <v>17</v>
      </c>
      <c r="L9" s="2" t="s">
        <v>17</v>
      </c>
      <c r="M9" s="2" t="s">
        <v>17</v>
      </c>
      <c r="N9" s="2" t="s">
        <v>17</v>
      </c>
      <c r="O9" s="2" t="s">
        <v>17</v>
      </c>
      <c r="P9" s="2" t="s">
        <v>17</v>
      </c>
      <c r="Q9" s="2" t="s">
        <v>17</v>
      </c>
      <c r="R9" s="2" t="s">
        <v>17</v>
      </c>
      <c r="S9" s="2" t="s">
        <v>17</v>
      </c>
      <c r="T9" s="2" t="s">
        <v>17</v>
      </c>
      <c r="U9" s="2" t="s">
        <v>17</v>
      </c>
      <c r="V9" s="25" t="s">
        <v>17</v>
      </c>
      <c r="W9" s="299"/>
      <c r="X9" s="361"/>
      <c r="Y9" s="418"/>
    </row>
    <row r="10" spans="1:27" s="229" customFormat="1" ht="42" customHeight="1" x14ac:dyDescent="0.2">
      <c r="A10" s="228"/>
      <c r="B10" s="395"/>
      <c r="C10" s="346"/>
      <c r="D10" s="346"/>
      <c r="E10" s="346"/>
      <c r="F10" s="346" t="s">
        <v>18</v>
      </c>
      <c r="G10" s="386"/>
      <c r="H10" s="2" t="s">
        <v>18</v>
      </c>
      <c r="I10" s="2" t="s">
        <v>18</v>
      </c>
      <c r="J10" s="2" t="s">
        <v>18</v>
      </c>
      <c r="K10" s="2" t="s">
        <v>18</v>
      </c>
      <c r="L10" s="2" t="s">
        <v>18</v>
      </c>
      <c r="M10" s="2" t="s">
        <v>18</v>
      </c>
      <c r="N10" s="2" t="s">
        <v>18</v>
      </c>
      <c r="O10" s="2" t="s">
        <v>18</v>
      </c>
      <c r="P10" s="2" t="s">
        <v>18</v>
      </c>
      <c r="Q10" s="2" t="s">
        <v>18</v>
      </c>
      <c r="R10" s="2" t="s">
        <v>18</v>
      </c>
      <c r="S10" s="2" t="s">
        <v>18</v>
      </c>
      <c r="T10" s="2" t="s">
        <v>18</v>
      </c>
      <c r="U10" s="2" t="s">
        <v>18</v>
      </c>
      <c r="V10" s="25" t="s">
        <v>18</v>
      </c>
      <c r="W10" s="299"/>
      <c r="X10" s="361"/>
      <c r="Y10" s="418"/>
    </row>
    <row r="11" spans="1:27" s="229" customFormat="1" ht="42" customHeight="1" x14ac:dyDescent="0.2">
      <c r="A11" s="228"/>
      <c r="B11" s="395"/>
      <c r="C11" s="346"/>
      <c r="D11" s="346"/>
      <c r="E11" s="346"/>
      <c r="F11" s="346" t="s">
        <v>19</v>
      </c>
      <c r="G11" s="386"/>
      <c r="H11" s="2" t="s">
        <v>20</v>
      </c>
      <c r="I11" s="2" t="s">
        <v>19</v>
      </c>
      <c r="J11" s="2" t="s">
        <v>19</v>
      </c>
      <c r="K11" s="2" t="s">
        <v>19</v>
      </c>
      <c r="L11" s="2" t="s">
        <v>19</v>
      </c>
      <c r="M11" s="2" t="s">
        <v>19</v>
      </c>
      <c r="N11" s="2" t="s">
        <v>19</v>
      </c>
      <c r="O11" s="2" t="s">
        <v>19</v>
      </c>
      <c r="P11" s="2" t="s">
        <v>19</v>
      </c>
      <c r="Q11" s="2" t="s">
        <v>19</v>
      </c>
      <c r="R11" s="2" t="s">
        <v>19</v>
      </c>
      <c r="S11" s="2" t="s">
        <v>19</v>
      </c>
      <c r="T11" s="2" t="s">
        <v>19</v>
      </c>
      <c r="U11" s="2" t="s">
        <v>19</v>
      </c>
      <c r="V11" s="2" t="s">
        <v>19</v>
      </c>
      <c r="W11" s="299"/>
      <c r="X11" s="361"/>
      <c r="Y11" s="418"/>
    </row>
    <row r="12" spans="1:27" s="229" customFormat="1" ht="69" customHeight="1" thickBot="1" x14ac:dyDescent="0.25">
      <c r="A12" s="228"/>
      <c r="B12" s="395"/>
      <c r="C12" s="347"/>
      <c r="D12" s="347"/>
      <c r="E12" s="347"/>
      <c r="F12" s="347" t="s">
        <v>21</v>
      </c>
      <c r="G12" s="387"/>
      <c r="H12" s="26" t="s">
        <v>21</v>
      </c>
      <c r="I12" s="26" t="s">
        <v>21</v>
      </c>
      <c r="J12" s="26" t="s">
        <v>21</v>
      </c>
      <c r="K12" s="26" t="s">
        <v>21</v>
      </c>
      <c r="L12" s="26" t="s">
        <v>21</v>
      </c>
      <c r="M12" s="26" t="s">
        <v>21</v>
      </c>
      <c r="N12" s="26" t="s">
        <v>21</v>
      </c>
      <c r="O12" s="26" t="s">
        <v>21</v>
      </c>
      <c r="P12" s="26" t="s">
        <v>21</v>
      </c>
      <c r="Q12" s="26" t="s">
        <v>21</v>
      </c>
      <c r="R12" s="26" t="s">
        <v>21</v>
      </c>
      <c r="S12" s="26" t="s">
        <v>21</v>
      </c>
      <c r="T12" s="26" t="s">
        <v>21</v>
      </c>
      <c r="U12" s="26" t="s">
        <v>21</v>
      </c>
      <c r="V12" s="27" t="s">
        <v>21</v>
      </c>
      <c r="W12" s="300"/>
      <c r="X12" s="362"/>
      <c r="Y12" s="419"/>
    </row>
    <row r="13" spans="1:27" x14ac:dyDescent="0.25">
      <c r="A13" s="192">
        <v>1</v>
      </c>
      <c r="B13" s="230"/>
      <c r="C13" s="3"/>
      <c r="D13" s="3"/>
      <c r="E13" s="62"/>
      <c r="F13" s="19"/>
      <c r="G13" s="37"/>
      <c r="H13" s="19"/>
      <c r="I13" s="19"/>
      <c r="J13" s="19"/>
      <c r="K13" s="19"/>
      <c r="L13" s="19"/>
      <c r="M13" s="19"/>
      <c r="N13" s="19"/>
      <c r="O13" s="19"/>
      <c r="P13" s="19"/>
      <c r="Q13" s="19"/>
      <c r="R13" s="19"/>
      <c r="S13" s="19"/>
      <c r="T13" s="19"/>
      <c r="U13" s="19"/>
      <c r="V13" s="19"/>
      <c r="W13" s="29">
        <f>SUM(G13:V13)</f>
        <v>0</v>
      </c>
      <c r="X13" s="29">
        <f>IF(W13&gt;0,IF(W13&lt;=2000,W13,2000),0)</f>
        <v>0</v>
      </c>
      <c r="Y13" s="128">
        <f>W13-X13</f>
        <v>0</v>
      </c>
    </row>
    <row r="14" spans="1:27" x14ac:dyDescent="0.25">
      <c r="A14" s="192">
        <f>A13+1</f>
        <v>2</v>
      </c>
      <c r="B14" s="230"/>
      <c r="C14" s="1"/>
      <c r="D14" s="1"/>
      <c r="E14" s="51"/>
      <c r="F14" s="19"/>
      <c r="G14" s="37"/>
      <c r="H14" s="10"/>
      <c r="I14" s="10"/>
      <c r="J14" s="10"/>
      <c r="K14" s="10"/>
      <c r="L14" s="10"/>
      <c r="M14" s="10"/>
      <c r="N14" s="10"/>
      <c r="O14" s="10"/>
      <c r="P14" s="10"/>
      <c r="Q14" s="10"/>
      <c r="R14" s="10"/>
      <c r="S14" s="10"/>
      <c r="T14" s="10"/>
      <c r="U14" s="10"/>
      <c r="V14" s="10"/>
      <c r="W14" s="29">
        <f t="shared" ref="W14:W77" si="0">SUM(G14:V14)</f>
        <v>0</v>
      </c>
      <c r="X14" s="29">
        <f t="shared" ref="X14:X77" si="1">IF(W14&gt;0,IF(W14&lt;=2000,W14,2000),0)</f>
        <v>0</v>
      </c>
      <c r="Y14" s="128">
        <f t="shared" ref="Y14:Y77" si="2">W14-X14</f>
        <v>0</v>
      </c>
    </row>
    <row r="15" spans="1:27" x14ac:dyDescent="0.25">
      <c r="A15" s="192">
        <f t="shared" ref="A15:A78" si="3">A14+1</f>
        <v>3</v>
      </c>
      <c r="B15" s="230"/>
      <c r="C15" s="1"/>
      <c r="D15" s="1"/>
      <c r="E15" s="51"/>
      <c r="F15" s="19"/>
      <c r="G15" s="37"/>
      <c r="H15" s="10"/>
      <c r="I15" s="10"/>
      <c r="J15" s="10"/>
      <c r="K15" s="10"/>
      <c r="L15" s="10"/>
      <c r="M15" s="10"/>
      <c r="N15" s="10"/>
      <c r="O15" s="10"/>
      <c r="P15" s="10"/>
      <c r="Q15" s="10"/>
      <c r="R15" s="10"/>
      <c r="S15" s="10"/>
      <c r="T15" s="10"/>
      <c r="U15" s="10"/>
      <c r="V15" s="10"/>
      <c r="W15" s="29">
        <f t="shared" si="0"/>
        <v>0</v>
      </c>
      <c r="X15" s="29">
        <f t="shared" si="1"/>
        <v>0</v>
      </c>
      <c r="Y15" s="128">
        <f t="shared" si="2"/>
        <v>0</v>
      </c>
    </row>
    <row r="16" spans="1:27" x14ac:dyDescent="0.25">
      <c r="A16" s="192">
        <f t="shared" si="3"/>
        <v>4</v>
      </c>
      <c r="B16" s="230"/>
      <c r="C16" s="1"/>
      <c r="D16" s="1"/>
      <c r="E16" s="51"/>
      <c r="F16" s="19"/>
      <c r="G16" s="37"/>
      <c r="H16" s="10"/>
      <c r="I16" s="10"/>
      <c r="J16" s="10"/>
      <c r="K16" s="10"/>
      <c r="L16" s="10"/>
      <c r="M16" s="10"/>
      <c r="N16" s="10"/>
      <c r="O16" s="10"/>
      <c r="P16" s="10"/>
      <c r="Q16" s="10"/>
      <c r="R16" s="10"/>
      <c r="S16" s="10"/>
      <c r="T16" s="10"/>
      <c r="U16" s="10"/>
      <c r="V16" s="10"/>
      <c r="W16" s="29">
        <f t="shared" si="0"/>
        <v>0</v>
      </c>
      <c r="X16" s="29">
        <f t="shared" si="1"/>
        <v>0</v>
      </c>
      <c r="Y16" s="128">
        <f t="shared" si="2"/>
        <v>0</v>
      </c>
    </row>
    <row r="17" spans="1:25" x14ac:dyDescent="0.25">
      <c r="A17" s="192">
        <f t="shared" si="3"/>
        <v>5</v>
      </c>
      <c r="B17" s="230"/>
      <c r="C17" s="1"/>
      <c r="D17" s="1"/>
      <c r="E17" s="51"/>
      <c r="F17" s="19"/>
      <c r="G17" s="37"/>
      <c r="H17" s="10"/>
      <c r="I17" s="10"/>
      <c r="J17" s="10"/>
      <c r="K17" s="10"/>
      <c r="L17" s="10"/>
      <c r="M17" s="10"/>
      <c r="N17" s="10"/>
      <c r="O17" s="10"/>
      <c r="P17" s="10"/>
      <c r="Q17" s="10"/>
      <c r="R17" s="10"/>
      <c r="S17" s="10"/>
      <c r="T17" s="10"/>
      <c r="U17" s="10"/>
      <c r="V17" s="10"/>
      <c r="W17" s="29">
        <f t="shared" si="0"/>
        <v>0</v>
      </c>
      <c r="X17" s="29">
        <f t="shared" si="1"/>
        <v>0</v>
      </c>
      <c r="Y17" s="128">
        <f t="shared" si="2"/>
        <v>0</v>
      </c>
    </row>
    <row r="18" spans="1:25" x14ac:dyDescent="0.25">
      <c r="A18" s="192">
        <f t="shared" si="3"/>
        <v>6</v>
      </c>
      <c r="B18" s="230"/>
      <c r="C18" s="1"/>
      <c r="D18" s="1"/>
      <c r="E18" s="51"/>
      <c r="F18" s="19"/>
      <c r="G18" s="37"/>
      <c r="H18" s="10"/>
      <c r="I18" s="10"/>
      <c r="J18" s="10"/>
      <c r="K18" s="10"/>
      <c r="L18" s="10"/>
      <c r="M18" s="10"/>
      <c r="N18" s="10"/>
      <c r="O18" s="10"/>
      <c r="P18" s="10"/>
      <c r="Q18" s="10"/>
      <c r="R18" s="10"/>
      <c r="S18" s="10"/>
      <c r="T18" s="10"/>
      <c r="U18" s="10"/>
      <c r="V18" s="10"/>
      <c r="W18" s="29">
        <f t="shared" si="0"/>
        <v>0</v>
      </c>
      <c r="X18" s="29">
        <f t="shared" si="1"/>
        <v>0</v>
      </c>
      <c r="Y18" s="128">
        <f t="shared" si="2"/>
        <v>0</v>
      </c>
    </row>
    <row r="19" spans="1:25" x14ac:dyDescent="0.25">
      <c r="A19" s="192">
        <f t="shared" si="3"/>
        <v>7</v>
      </c>
      <c r="B19" s="230"/>
      <c r="C19" s="1"/>
      <c r="D19" s="1"/>
      <c r="E19" s="51"/>
      <c r="F19" s="19"/>
      <c r="G19" s="37"/>
      <c r="H19" s="10"/>
      <c r="I19" s="10"/>
      <c r="J19" s="10"/>
      <c r="K19" s="10"/>
      <c r="L19" s="10"/>
      <c r="M19" s="10"/>
      <c r="N19" s="10"/>
      <c r="O19" s="10"/>
      <c r="P19" s="10"/>
      <c r="Q19" s="10"/>
      <c r="R19" s="10"/>
      <c r="S19" s="10"/>
      <c r="T19" s="10"/>
      <c r="U19" s="10"/>
      <c r="V19" s="10"/>
      <c r="W19" s="29">
        <f t="shared" si="0"/>
        <v>0</v>
      </c>
      <c r="X19" s="29">
        <f t="shared" si="1"/>
        <v>0</v>
      </c>
      <c r="Y19" s="128">
        <f t="shared" si="2"/>
        <v>0</v>
      </c>
    </row>
    <row r="20" spans="1:25" x14ac:dyDescent="0.25">
      <c r="A20" s="192">
        <f t="shared" si="3"/>
        <v>8</v>
      </c>
      <c r="B20" s="230"/>
      <c r="C20" s="1"/>
      <c r="D20" s="1"/>
      <c r="E20" s="51"/>
      <c r="F20" s="19"/>
      <c r="G20" s="37"/>
      <c r="H20" s="10"/>
      <c r="I20" s="10"/>
      <c r="J20" s="10"/>
      <c r="K20" s="10"/>
      <c r="L20" s="10"/>
      <c r="M20" s="10"/>
      <c r="N20" s="10"/>
      <c r="O20" s="10"/>
      <c r="P20" s="10"/>
      <c r="Q20" s="10"/>
      <c r="R20" s="10"/>
      <c r="S20" s="10"/>
      <c r="T20" s="10"/>
      <c r="U20" s="10"/>
      <c r="V20" s="10"/>
      <c r="W20" s="29">
        <f t="shared" si="0"/>
        <v>0</v>
      </c>
      <c r="X20" s="29">
        <f t="shared" si="1"/>
        <v>0</v>
      </c>
      <c r="Y20" s="128">
        <f t="shared" si="2"/>
        <v>0</v>
      </c>
    </row>
    <row r="21" spans="1:25" x14ac:dyDescent="0.25">
      <c r="A21" s="192">
        <f t="shared" si="3"/>
        <v>9</v>
      </c>
      <c r="B21" s="230"/>
      <c r="C21" s="1"/>
      <c r="D21" s="1"/>
      <c r="E21" s="51"/>
      <c r="F21" s="19"/>
      <c r="G21" s="37"/>
      <c r="H21" s="10"/>
      <c r="I21" s="10"/>
      <c r="J21" s="10"/>
      <c r="K21" s="10"/>
      <c r="L21" s="10"/>
      <c r="M21" s="10"/>
      <c r="N21" s="10"/>
      <c r="O21" s="10"/>
      <c r="P21" s="10"/>
      <c r="Q21" s="10"/>
      <c r="R21" s="10"/>
      <c r="S21" s="10"/>
      <c r="T21" s="10"/>
      <c r="U21" s="10"/>
      <c r="V21" s="10"/>
      <c r="W21" s="29">
        <f t="shared" si="0"/>
        <v>0</v>
      </c>
      <c r="X21" s="29">
        <f t="shared" si="1"/>
        <v>0</v>
      </c>
      <c r="Y21" s="128">
        <f t="shared" si="2"/>
        <v>0</v>
      </c>
    </row>
    <row r="22" spans="1:25" x14ac:dyDescent="0.25">
      <c r="A22" s="192">
        <f t="shared" si="3"/>
        <v>10</v>
      </c>
      <c r="B22" s="230"/>
      <c r="C22" s="1"/>
      <c r="D22" s="1"/>
      <c r="E22" s="51"/>
      <c r="F22" s="19"/>
      <c r="G22" s="37"/>
      <c r="H22" s="10"/>
      <c r="I22" s="10"/>
      <c r="J22" s="10"/>
      <c r="K22" s="10"/>
      <c r="L22" s="10"/>
      <c r="M22" s="10"/>
      <c r="N22" s="10"/>
      <c r="O22" s="10"/>
      <c r="P22" s="10"/>
      <c r="Q22" s="10"/>
      <c r="R22" s="10"/>
      <c r="S22" s="10"/>
      <c r="T22" s="10"/>
      <c r="U22" s="10"/>
      <c r="V22" s="10"/>
      <c r="W22" s="29">
        <f t="shared" si="0"/>
        <v>0</v>
      </c>
      <c r="X22" s="29">
        <f t="shared" si="1"/>
        <v>0</v>
      </c>
      <c r="Y22" s="128">
        <f t="shared" si="2"/>
        <v>0</v>
      </c>
    </row>
    <row r="23" spans="1:25" x14ac:dyDescent="0.25">
      <c r="A23" s="192">
        <f t="shared" si="3"/>
        <v>11</v>
      </c>
      <c r="B23" s="230"/>
      <c r="C23" s="1"/>
      <c r="D23" s="1"/>
      <c r="E23" s="51"/>
      <c r="F23" s="19"/>
      <c r="G23" s="37"/>
      <c r="H23" s="10"/>
      <c r="I23" s="10"/>
      <c r="J23" s="10"/>
      <c r="K23" s="10"/>
      <c r="L23" s="10"/>
      <c r="M23" s="10"/>
      <c r="N23" s="10"/>
      <c r="O23" s="10"/>
      <c r="P23" s="10"/>
      <c r="Q23" s="10"/>
      <c r="R23" s="10"/>
      <c r="S23" s="10"/>
      <c r="T23" s="10"/>
      <c r="U23" s="10"/>
      <c r="V23" s="10"/>
      <c r="W23" s="29">
        <f t="shared" si="0"/>
        <v>0</v>
      </c>
      <c r="X23" s="29">
        <f t="shared" si="1"/>
        <v>0</v>
      </c>
      <c r="Y23" s="128">
        <f t="shared" si="2"/>
        <v>0</v>
      </c>
    </row>
    <row r="24" spans="1:25" x14ac:dyDescent="0.25">
      <c r="A24" s="192">
        <f t="shared" si="3"/>
        <v>12</v>
      </c>
      <c r="B24" s="230"/>
      <c r="C24" s="1"/>
      <c r="D24" s="1"/>
      <c r="E24" s="51"/>
      <c r="F24" s="19"/>
      <c r="G24" s="37"/>
      <c r="H24" s="10"/>
      <c r="I24" s="10"/>
      <c r="J24" s="10"/>
      <c r="K24" s="10"/>
      <c r="L24" s="10"/>
      <c r="M24" s="10"/>
      <c r="N24" s="10"/>
      <c r="O24" s="10"/>
      <c r="P24" s="10"/>
      <c r="Q24" s="10"/>
      <c r="R24" s="10"/>
      <c r="S24" s="10"/>
      <c r="T24" s="10"/>
      <c r="U24" s="10"/>
      <c r="V24" s="10"/>
      <c r="W24" s="29">
        <f t="shared" si="0"/>
        <v>0</v>
      </c>
      <c r="X24" s="29">
        <f t="shared" si="1"/>
        <v>0</v>
      </c>
      <c r="Y24" s="128">
        <f t="shared" si="2"/>
        <v>0</v>
      </c>
    </row>
    <row r="25" spans="1:25" x14ac:dyDescent="0.25">
      <c r="A25" s="192">
        <f t="shared" si="3"/>
        <v>13</v>
      </c>
      <c r="B25" s="230"/>
      <c r="C25" s="1"/>
      <c r="D25" s="1"/>
      <c r="E25" s="51"/>
      <c r="F25" s="19"/>
      <c r="G25" s="37"/>
      <c r="H25" s="10"/>
      <c r="I25" s="10"/>
      <c r="J25" s="10"/>
      <c r="K25" s="10"/>
      <c r="L25" s="10"/>
      <c r="M25" s="10"/>
      <c r="N25" s="10"/>
      <c r="O25" s="10"/>
      <c r="P25" s="10"/>
      <c r="Q25" s="10"/>
      <c r="R25" s="10"/>
      <c r="S25" s="10"/>
      <c r="T25" s="10"/>
      <c r="U25" s="10"/>
      <c r="V25" s="10"/>
      <c r="W25" s="29">
        <f t="shared" si="0"/>
        <v>0</v>
      </c>
      <c r="X25" s="29">
        <f t="shared" si="1"/>
        <v>0</v>
      </c>
      <c r="Y25" s="128">
        <f t="shared" si="2"/>
        <v>0</v>
      </c>
    </row>
    <row r="26" spans="1:25" x14ac:dyDescent="0.25">
      <c r="A26" s="192">
        <f t="shared" si="3"/>
        <v>14</v>
      </c>
      <c r="B26" s="230"/>
      <c r="C26" s="1"/>
      <c r="D26" s="1"/>
      <c r="E26" s="51"/>
      <c r="F26" s="19"/>
      <c r="G26" s="37"/>
      <c r="H26" s="10"/>
      <c r="I26" s="10"/>
      <c r="J26" s="10"/>
      <c r="K26" s="10"/>
      <c r="L26" s="10"/>
      <c r="M26" s="10"/>
      <c r="N26" s="10"/>
      <c r="O26" s="10"/>
      <c r="P26" s="10"/>
      <c r="Q26" s="10"/>
      <c r="R26" s="10"/>
      <c r="S26" s="10"/>
      <c r="T26" s="10"/>
      <c r="U26" s="10"/>
      <c r="V26" s="10"/>
      <c r="W26" s="29">
        <f t="shared" si="0"/>
        <v>0</v>
      </c>
      <c r="X26" s="29">
        <f t="shared" si="1"/>
        <v>0</v>
      </c>
      <c r="Y26" s="128">
        <f t="shared" si="2"/>
        <v>0</v>
      </c>
    </row>
    <row r="27" spans="1:25" x14ac:dyDescent="0.25">
      <c r="A27" s="192">
        <f t="shared" si="3"/>
        <v>15</v>
      </c>
      <c r="B27" s="230"/>
      <c r="C27" s="1"/>
      <c r="D27" s="1"/>
      <c r="E27" s="51"/>
      <c r="F27" s="19"/>
      <c r="G27" s="37"/>
      <c r="H27" s="10"/>
      <c r="I27" s="10"/>
      <c r="J27" s="10"/>
      <c r="K27" s="10"/>
      <c r="L27" s="10"/>
      <c r="M27" s="10"/>
      <c r="N27" s="10"/>
      <c r="O27" s="10"/>
      <c r="P27" s="10"/>
      <c r="Q27" s="10"/>
      <c r="R27" s="10"/>
      <c r="S27" s="10"/>
      <c r="T27" s="10"/>
      <c r="U27" s="10"/>
      <c r="V27" s="10"/>
      <c r="W27" s="29">
        <f t="shared" si="0"/>
        <v>0</v>
      </c>
      <c r="X27" s="29">
        <f t="shared" si="1"/>
        <v>0</v>
      </c>
      <c r="Y27" s="128">
        <f t="shared" si="2"/>
        <v>0</v>
      </c>
    </row>
    <row r="28" spans="1:25" x14ac:dyDescent="0.25">
      <c r="A28" s="192">
        <f t="shared" si="3"/>
        <v>16</v>
      </c>
      <c r="B28" s="230"/>
      <c r="C28" s="1"/>
      <c r="D28" s="1"/>
      <c r="E28" s="51"/>
      <c r="F28" s="19"/>
      <c r="G28" s="37"/>
      <c r="H28" s="10"/>
      <c r="I28" s="10"/>
      <c r="J28" s="10"/>
      <c r="K28" s="10"/>
      <c r="L28" s="10"/>
      <c r="M28" s="10"/>
      <c r="N28" s="10"/>
      <c r="O28" s="10"/>
      <c r="P28" s="10"/>
      <c r="Q28" s="10"/>
      <c r="R28" s="10"/>
      <c r="S28" s="10"/>
      <c r="T28" s="10"/>
      <c r="U28" s="10"/>
      <c r="V28" s="10"/>
      <c r="W28" s="29">
        <f t="shared" si="0"/>
        <v>0</v>
      </c>
      <c r="X28" s="29">
        <f t="shared" si="1"/>
        <v>0</v>
      </c>
      <c r="Y28" s="128">
        <f t="shared" si="2"/>
        <v>0</v>
      </c>
    </row>
    <row r="29" spans="1:25" x14ac:dyDescent="0.25">
      <c r="A29" s="192">
        <f t="shared" si="3"/>
        <v>17</v>
      </c>
      <c r="B29" s="230"/>
      <c r="C29" s="1"/>
      <c r="D29" s="1"/>
      <c r="E29" s="51"/>
      <c r="F29" s="19"/>
      <c r="G29" s="37"/>
      <c r="H29" s="10"/>
      <c r="I29" s="10"/>
      <c r="J29" s="10"/>
      <c r="K29" s="10"/>
      <c r="L29" s="10"/>
      <c r="M29" s="10"/>
      <c r="N29" s="10"/>
      <c r="O29" s="10"/>
      <c r="P29" s="10"/>
      <c r="Q29" s="10"/>
      <c r="R29" s="10"/>
      <c r="S29" s="10"/>
      <c r="T29" s="10"/>
      <c r="U29" s="10"/>
      <c r="V29" s="10"/>
      <c r="W29" s="29">
        <f t="shared" si="0"/>
        <v>0</v>
      </c>
      <c r="X29" s="29">
        <f t="shared" si="1"/>
        <v>0</v>
      </c>
      <c r="Y29" s="128">
        <f t="shared" si="2"/>
        <v>0</v>
      </c>
    </row>
    <row r="30" spans="1:25" x14ac:dyDescent="0.25">
      <c r="A30" s="192">
        <f t="shared" si="3"/>
        <v>18</v>
      </c>
      <c r="B30" s="230"/>
      <c r="C30" s="1"/>
      <c r="D30" s="1"/>
      <c r="E30" s="51"/>
      <c r="F30" s="19"/>
      <c r="G30" s="37"/>
      <c r="H30" s="10"/>
      <c r="I30" s="10"/>
      <c r="J30" s="10"/>
      <c r="K30" s="10"/>
      <c r="L30" s="10"/>
      <c r="M30" s="10"/>
      <c r="N30" s="10"/>
      <c r="O30" s="10"/>
      <c r="P30" s="10"/>
      <c r="Q30" s="10"/>
      <c r="R30" s="10"/>
      <c r="S30" s="10"/>
      <c r="T30" s="10"/>
      <c r="U30" s="10"/>
      <c r="V30" s="10"/>
      <c r="W30" s="29">
        <f t="shared" si="0"/>
        <v>0</v>
      </c>
      <c r="X30" s="29">
        <f t="shared" si="1"/>
        <v>0</v>
      </c>
      <c r="Y30" s="128">
        <f t="shared" si="2"/>
        <v>0</v>
      </c>
    </row>
    <row r="31" spans="1:25" x14ac:dyDescent="0.25">
      <c r="A31" s="192">
        <f t="shared" si="3"/>
        <v>19</v>
      </c>
      <c r="B31" s="230"/>
      <c r="C31" s="1"/>
      <c r="D31" s="1"/>
      <c r="E31" s="51"/>
      <c r="F31" s="19"/>
      <c r="G31" s="37"/>
      <c r="H31" s="10"/>
      <c r="I31" s="10"/>
      <c r="J31" s="10"/>
      <c r="K31" s="10"/>
      <c r="L31" s="10"/>
      <c r="M31" s="10"/>
      <c r="N31" s="10"/>
      <c r="O31" s="10"/>
      <c r="P31" s="10"/>
      <c r="Q31" s="10"/>
      <c r="R31" s="10"/>
      <c r="S31" s="10"/>
      <c r="T31" s="10"/>
      <c r="U31" s="10"/>
      <c r="V31" s="10"/>
      <c r="W31" s="29">
        <f t="shared" si="0"/>
        <v>0</v>
      </c>
      <c r="X31" s="29">
        <f t="shared" si="1"/>
        <v>0</v>
      </c>
      <c r="Y31" s="128">
        <f t="shared" si="2"/>
        <v>0</v>
      </c>
    </row>
    <row r="32" spans="1:25" x14ac:dyDescent="0.25">
      <c r="A32" s="192">
        <f t="shared" si="3"/>
        <v>20</v>
      </c>
      <c r="B32" s="230"/>
      <c r="C32" s="1"/>
      <c r="D32" s="1"/>
      <c r="E32" s="51"/>
      <c r="F32" s="19"/>
      <c r="G32" s="37"/>
      <c r="H32" s="10"/>
      <c r="I32" s="10"/>
      <c r="J32" s="10"/>
      <c r="K32" s="10"/>
      <c r="L32" s="10"/>
      <c r="M32" s="10"/>
      <c r="N32" s="10"/>
      <c r="O32" s="10"/>
      <c r="P32" s="10"/>
      <c r="Q32" s="10"/>
      <c r="R32" s="10"/>
      <c r="S32" s="10"/>
      <c r="T32" s="10"/>
      <c r="U32" s="10"/>
      <c r="V32" s="10"/>
      <c r="W32" s="29">
        <f t="shared" si="0"/>
        <v>0</v>
      </c>
      <c r="X32" s="29">
        <f t="shared" si="1"/>
        <v>0</v>
      </c>
      <c r="Y32" s="128">
        <f t="shared" si="2"/>
        <v>0</v>
      </c>
    </row>
    <row r="33" spans="1:25" x14ac:dyDescent="0.25">
      <c r="A33" s="192">
        <f t="shared" si="3"/>
        <v>21</v>
      </c>
      <c r="B33" s="230"/>
      <c r="C33" s="1"/>
      <c r="D33" s="1"/>
      <c r="E33" s="51"/>
      <c r="F33" s="19"/>
      <c r="G33" s="37"/>
      <c r="H33" s="10"/>
      <c r="I33" s="10"/>
      <c r="J33" s="10"/>
      <c r="K33" s="10"/>
      <c r="L33" s="10"/>
      <c r="M33" s="10"/>
      <c r="N33" s="10"/>
      <c r="O33" s="10"/>
      <c r="P33" s="10"/>
      <c r="Q33" s="10"/>
      <c r="R33" s="10"/>
      <c r="S33" s="10"/>
      <c r="T33" s="10"/>
      <c r="U33" s="10"/>
      <c r="V33" s="10"/>
      <c r="W33" s="29">
        <f t="shared" si="0"/>
        <v>0</v>
      </c>
      <c r="X33" s="29">
        <f t="shared" si="1"/>
        <v>0</v>
      </c>
      <c r="Y33" s="128">
        <f t="shared" si="2"/>
        <v>0</v>
      </c>
    </row>
    <row r="34" spans="1:25" x14ac:dyDescent="0.25">
      <c r="A34" s="192">
        <f t="shared" si="3"/>
        <v>22</v>
      </c>
      <c r="B34" s="230"/>
      <c r="C34" s="1"/>
      <c r="D34" s="1"/>
      <c r="E34" s="51"/>
      <c r="F34" s="19"/>
      <c r="G34" s="37"/>
      <c r="H34" s="10"/>
      <c r="I34" s="10"/>
      <c r="J34" s="10"/>
      <c r="K34" s="10"/>
      <c r="L34" s="10"/>
      <c r="M34" s="10"/>
      <c r="N34" s="10"/>
      <c r="O34" s="10"/>
      <c r="P34" s="10"/>
      <c r="Q34" s="10"/>
      <c r="R34" s="10"/>
      <c r="S34" s="10"/>
      <c r="T34" s="10"/>
      <c r="U34" s="10"/>
      <c r="V34" s="10"/>
      <c r="W34" s="29">
        <f t="shared" si="0"/>
        <v>0</v>
      </c>
      <c r="X34" s="29">
        <f t="shared" si="1"/>
        <v>0</v>
      </c>
      <c r="Y34" s="128">
        <f t="shared" si="2"/>
        <v>0</v>
      </c>
    </row>
    <row r="35" spans="1:25" x14ac:dyDescent="0.25">
      <c r="A35" s="192">
        <f t="shared" si="3"/>
        <v>23</v>
      </c>
      <c r="B35" s="230"/>
      <c r="C35" s="1"/>
      <c r="D35" s="1"/>
      <c r="E35" s="51"/>
      <c r="F35" s="19"/>
      <c r="G35" s="37"/>
      <c r="H35" s="10"/>
      <c r="I35" s="10"/>
      <c r="J35" s="10"/>
      <c r="K35" s="10"/>
      <c r="L35" s="10"/>
      <c r="M35" s="10"/>
      <c r="N35" s="10"/>
      <c r="O35" s="10"/>
      <c r="P35" s="10"/>
      <c r="Q35" s="10"/>
      <c r="R35" s="10"/>
      <c r="S35" s="10"/>
      <c r="T35" s="10"/>
      <c r="U35" s="10"/>
      <c r="V35" s="10"/>
      <c r="W35" s="29">
        <f t="shared" si="0"/>
        <v>0</v>
      </c>
      <c r="X35" s="29">
        <f t="shared" si="1"/>
        <v>0</v>
      </c>
      <c r="Y35" s="128">
        <f t="shared" si="2"/>
        <v>0</v>
      </c>
    </row>
    <row r="36" spans="1:25" x14ac:dyDescent="0.25">
      <c r="A36" s="192">
        <f t="shared" si="3"/>
        <v>24</v>
      </c>
      <c r="B36" s="230"/>
      <c r="C36" s="1"/>
      <c r="D36" s="1"/>
      <c r="E36" s="51"/>
      <c r="F36" s="19"/>
      <c r="G36" s="37"/>
      <c r="H36" s="10"/>
      <c r="I36" s="10"/>
      <c r="J36" s="10"/>
      <c r="K36" s="10"/>
      <c r="L36" s="10"/>
      <c r="M36" s="10"/>
      <c r="N36" s="10"/>
      <c r="O36" s="10"/>
      <c r="P36" s="10"/>
      <c r="Q36" s="10"/>
      <c r="R36" s="10"/>
      <c r="S36" s="10"/>
      <c r="T36" s="10"/>
      <c r="U36" s="10"/>
      <c r="V36" s="10"/>
      <c r="W36" s="29">
        <f t="shared" si="0"/>
        <v>0</v>
      </c>
      <c r="X36" s="29">
        <f t="shared" si="1"/>
        <v>0</v>
      </c>
      <c r="Y36" s="128">
        <f t="shared" si="2"/>
        <v>0</v>
      </c>
    </row>
    <row r="37" spans="1:25" x14ac:dyDescent="0.25">
      <c r="A37" s="192">
        <f t="shared" si="3"/>
        <v>25</v>
      </c>
      <c r="B37" s="230"/>
      <c r="C37" s="1"/>
      <c r="D37" s="1"/>
      <c r="E37" s="51"/>
      <c r="F37" s="19"/>
      <c r="G37" s="37"/>
      <c r="H37" s="10"/>
      <c r="I37" s="10"/>
      <c r="J37" s="10"/>
      <c r="K37" s="10"/>
      <c r="L37" s="10"/>
      <c r="M37" s="10"/>
      <c r="N37" s="10"/>
      <c r="O37" s="10"/>
      <c r="P37" s="10"/>
      <c r="Q37" s="10"/>
      <c r="R37" s="10"/>
      <c r="S37" s="10"/>
      <c r="T37" s="10"/>
      <c r="U37" s="10"/>
      <c r="V37" s="10"/>
      <c r="W37" s="29">
        <f t="shared" si="0"/>
        <v>0</v>
      </c>
      <c r="X37" s="29">
        <f t="shared" si="1"/>
        <v>0</v>
      </c>
      <c r="Y37" s="128">
        <f t="shared" si="2"/>
        <v>0</v>
      </c>
    </row>
    <row r="38" spans="1:25" x14ac:dyDescent="0.25">
      <c r="A38" s="192">
        <f t="shared" si="3"/>
        <v>26</v>
      </c>
      <c r="B38" s="230"/>
      <c r="C38" s="1"/>
      <c r="D38" s="1"/>
      <c r="E38" s="51"/>
      <c r="F38" s="19"/>
      <c r="G38" s="37"/>
      <c r="H38" s="10"/>
      <c r="I38" s="10"/>
      <c r="J38" s="10"/>
      <c r="K38" s="10"/>
      <c r="L38" s="10"/>
      <c r="M38" s="10"/>
      <c r="N38" s="10"/>
      <c r="O38" s="10"/>
      <c r="P38" s="10"/>
      <c r="Q38" s="10"/>
      <c r="R38" s="10"/>
      <c r="S38" s="10"/>
      <c r="T38" s="10"/>
      <c r="U38" s="10"/>
      <c r="V38" s="10"/>
      <c r="W38" s="29">
        <f t="shared" si="0"/>
        <v>0</v>
      </c>
      <c r="X38" s="29">
        <f t="shared" si="1"/>
        <v>0</v>
      </c>
      <c r="Y38" s="128">
        <f t="shared" si="2"/>
        <v>0</v>
      </c>
    </row>
    <row r="39" spans="1:25" x14ac:dyDescent="0.25">
      <c r="A39" s="192">
        <f t="shared" si="3"/>
        <v>27</v>
      </c>
      <c r="B39" s="230"/>
      <c r="C39" s="1"/>
      <c r="D39" s="1"/>
      <c r="E39" s="51"/>
      <c r="F39" s="19"/>
      <c r="G39" s="37"/>
      <c r="H39" s="10"/>
      <c r="I39" s="10"/>
      <c r="J39" s="10"/>
      <c r="K39" s="10"/>
      <c r="L39" s="10"/>
      <c r="M39" s="10"/>
      <c r="N39" s="10"/>
      <c r="O39" s="10"/>
      <c r="P39" s="10"/>
      <c r="Q39" s="10"/>
      <c r="R39" s="10"/>
      <c r="S39" s="10"/>
      <c r="T39" s="10"/>
      <c r="U39" s="10"/>
      <c r="V39" s="10"/>
      <c r="W39" s="29">
        <f t="shared" si="0"/>
        <v>0</v>
      </c>
      <c r="X39" s="29">
        <f t="shared" si="1"/>
        <v>0</v>
      </c>
      <c r="Y39" s="128">
        <f t="shared" si="2"/>
        <v>0</v>
      </c>
    </row>
    <row r="40" spans="1:25" x14ac:dyDescent="0.25">
      <c r="A40" s="192">
        <f t="shared" si="3"/>
        <v>28</v>
      </c>
      <c r="B40" s="230"/>
      <c r="C40" s="1"/>
      <c r="D40" s="1"/>
      <c r="E40" s="51"/>
      <c r="F40" s="19"/>
      <c r="G40" s="37"/>
      <c r="H40" s="10"/>
      <c r="I40" s="10"/>
      <c r="J40" s="10"/>
      <c r="K40" s="10"/>
      <c r="L40" s="10"/>
      <c r="M40" s="10"/>
      <c r="N40" s="10"/>
      <c r="O40" s="10"/>
      <c r="P40" s="10"/>
      <c r="Q40" s="10"/>
      <c r="R40" s="10"/>
      <c r="S40" s="10"/>
      <c r="T40" s="10"/>
      <c r="U40" s="10"/>
      <c r="V40" s="10"/>
      <c r="W40" s="29">
        <f t="shared" si="0"/>
        <v>0</v>
      </c>
      <c r="X40" s="29">
        <f t="shared" si="1"/>
        <v>0</v>
      </c>
      <c r="Y40" s="128">
        <f t="shared" si="2"/>
        <v>0</v>
      </c>
    </row>
    <row r="41" spans="1:25" x14ac:dyDescent="0.25">
      <c r="A41" s="192">
        <f t="shared" si="3"/>
        <v>29</v>
      </c>
      <c r="B41" s="230"/>
      <c r="C41" s="1"/>
      <c r="D41" s="1"/>
      <c r="E41" s="51"/>
      <c r="F41" s="19"/>
      <c r="G41" s="37"/>
      <c r="H41" s="10"/>
      <c r="I41" s="10"/>
      <c r="J41" s="10"/>
      <c r="K41" s="10"/>
      <c r="L41" s="10"/>
      <c r="M41" s="10"/>
      <c r="N41" s="10"/>
      <c r="O41" s="10"/>
      <c r="P41" s="10"/>
      <c r="Q41" s="10"/>
      <c r="R41" s="10"/>
      <c r="S41" s="10"/>
      <c r="T41" s="10"/>
      <c r="U41" s="10"/>
      <c r="V41" s="10"/>
      <c r="W41" s="29">
        <f t="shared" si="0"/>
        <v>0</v>
      </c>
      <c r="X41" s="29">
        <f t="shared" si="1"/>
        <v>0</v>
      </c>
      <c r="Y41" s="128">
        <f t="shared" si="2"/>
        <v>0</v>
      </c>
    </row>
    <row r="42" spans="1:25" x14ac:dyDescent="0.25">
      <c r="A42" s="192">
        <f t="shared" si="3"/>
        <v>30</v>
      </c>
      <c r="B42" s="230"/>
      <c r="C42" s="1"/>
      <c r="D42" s="1"/>
      <c r="E42" s="51"/>
      <c r="F42" s="19"/>
      <c r="G42" s="37"/>
      <c r="H42" s="10"/>
      <c r="I42" s="10"/>
      <c r="J42" s="10"/>
      <c r="K42" s="10"/>
      <c r="L42" s="10"/>
      <c r="M42" s="10"/>
      <c r="N42" s="10"/>
      <c r="O42" s="10"/>
      <c r="P42" s="10"/>
      <c r="Q42" s="10"/>
      <c r="R42" s="10"/>
      <c r="S42" s="10"/>
      <c r="T42" s="10"/>
      <c r="U42" s="10"/>
      <c r="V42" s="10"/>
      <c r="W42" s="29">
        <f t="shared" si="0"/>
        <v>0</v>
      </c>
      <c r="X42" s="29">
        <f t="shared" si="1"/>
        <v>0</v>
      </c>
      <c r="Y42" s="128">
        <f t="shared" si="2"/>
        <v>0</v>
      </c>
    </row>
    <row r="43" spans="1:25" x14ac:dyDescent="0.25">
      <c r="A43" s="192">
        <f t="shared" si="3"/>
        <v>31</v>
      </c>
      <c r="B43" s="230"/>
      <c r="C43" s="1"/>
      <c r="D43" s="1"/>
      <c r="E43" s="51"/>
      <c r="F43" s="19"/>
      <c r="G43" s="37"/>
      <c r="H43" s="10"/>
      <c r="I43" s="10"/>
      <c r="J43" s="10"/>
      <c r="K43" s="10"/>
      <c r="L43" s="10"/>
      <c r="M43" s="10"/>
      <c r="N43" s="10"/>
      <c r="O43" s="10"/>
      <c r="P43" s="10"/>
      <c r="Q43" s="10"/>
      <c r="R43" s="10"/>
      <c r="S43" s="10"/>
      <c r="T43" s="10"/>
      <c r="U43" s="10"/>
      <c r="V43" s="10"/>
      <c r="W43" s="29">
        <f t="shared" si="0"/>
        <v>0</v>
      </c>
      <c r="X43" s="29">
        <f t="shared" si="1"/>
        <v>0</v>
      </c>
      <c r="Y43" s="128">
        <f t="shared" si="2"/>
        <v>0</v>
      </c>
    </row>
    <row r="44" spans="1:25" x14ac:dyDescent="0.25">
      <c r="A44" s="192">
        <f t="shared" si="3"/>
        <v>32</v>
      </c>
      <c r="B44" s="230"/>
      <c r="C44" s="1"/>
      <c r="D44" s="1"/>
      <c r="E44" s="51"/>
      <c r="F44" s="19"/>
      <c r="G44" s="37"/>
      <c r="H44" s="10"/>
      <c r="I44" s="10"/>
      <c r="J44" s="10"/>
      <c r="K44" s="10"/>
      <c r="L44" s="10"/>
      <c r="M44" s="10"/>
      <c r="N44" s="10"/>
      <c r="O44" s="10"/>
      <c r="P44" s="10"/>
      <c r="Q44" s="10"/>
      <c r="R44" s="10"/>
      <c r="S44" s="10"/>
      <c r="T44" s="10"/>
      <c r="U44" s="10"/>
      <c r="V44" s="10"/>
      <c r="W44" s="29">
        <f t="shared" si="0"/>
        <v>0</v>
      </c>
      <c r="X44" s="29">
        <f t="shared" si="1"/>
        <v>0</v>
      </c>
      <c r="Y44" s="128">
        <f t="shared" si="2"/>
        <v>0</v>
      </c>
    </row>
    <row r="45" spans="1:25" x14ac:dyDescent="0.25">
      <c r="A45" s="192">
        <f t="shared" si="3"/>
        <v>33</v>
      </c>
      <c r="B45" s="230"/>
      <c r="C45" s="1"/>
      <c r="D45" s="1"/>
      <c r="E45" s="51"/>
      <c r="F45" s="19"/>
      <c r="G45" s="37"/>
      <c r="H45" s="10"/>
      <c r="I45" s="10"/>
      <c r="J45" s="10"/>
      <c r="K45" s="10"/>
      <c r="L45" s="10"/>
      <c r="M45" s="10"/>
      <c r="N45" s="10"/>
      <c r="O45" s="10"/>
      <c r="P45" s="10"/>
      <c r="Q45" s="10"/>
      <c r="R45" s="10"/>
      <c r="S45" s="10"/>
      <c r="T45" s="10"/>
      <c r="U45" s="10"/>
      <c r="V45" s="10"/>
      <c r="W45" s="29">
        <f t="shared" si="0"/>
        <v>0</v>
      </c>
      <c r="X45" s="29">
        <f t="shared" si="1"/>
        <v>0</v>
      </c>
      <c r="Y45" s="128">
        <f t="shared" si="2"/>
        <v>0</v>
      </c>
    </row>
    <row r="46" spans="1:25" x14ac:dyDescent="0.25">
      <c r="A46" s="192">
        <f t="shared" si="3"/>
        <v>34</v>
      </c>
      <c r="B46" s="230"/>
      <c r="C46" s="1"/>
      <c r="D46" s="1"/>
      <c r="E46" s="51"/>
      <c r="F46" s="19"/>
      <c r="G46" s="37"/>
      <c r="H46" s="10"/>
      <c r="I46" s="10"/>
      <c r="J46" s="10"/>
      <c r="K46" s="10"/>
      <c r="L46" s="10"/>
      <c r="M46" s="10"/>
      <c r="N46" s="10"/>
      <c r="O46" s="10"/>
      <c r="P46" s="10"/>
      <c r="Q46" s="10"/>
      <c r="R46" s="10"/>
      <c r="S46" s="10"/>
      <c r="T46" s="10"/>
      <c r="U46" s="10"/>
      <c r="V46" s="10"/>
      <c r="W46" s="29">
        <f t="shared" si="0"/>
        <v>0</v>
      </c>
      <c r="X46" s="29">
        <f t="shared" si="1"/>
        <v>0</v>
      </c>
      <c r="Y46" s="128">
        <f t="shared" si="2"/>
        <v>0</v>
      </c>
    </row>
    <row r="47" spans="1:25" x14ac:dyDescent="0.25">
      <c r="A47" s="192">
        <f t="shared" si="3"/>
        <v>35</v>
      </c>
      <c r="B47" s="230"/>
      <c r="C47" s="1"/>
      <c r="D47" s="1"/>
      <c r="E47" s="51"/>
      <c r="F47" s="19"/>
      <c r="G47" s="37"/>
      <c r="H47" s="10"/>
      <c r="I47" s="10"/>
      <c r="J47" s="10"/>
      <c r="K47" s="10"/>
      <c r="L47" s="10"/>
      <c r="M47" s="10"/>
      <c r="N47" s="10"/>
      <c r="O47" s="10"/>
      <c r="P47" s="10"/>
      <c r="Q47" s="10"/>
      <c r="R47" s="10"/>
      <c r="S47" s="10"/>
      <c r="T47" s="10"/>
      <c r="U47" s="10"/>
      <c r="V47" s="10"/>
      <c r="W47" s="29">
        <f t="shared" si="0"/>
        <v>0</v>
      </c>
      <c r="X47" s="29">
        <f t="shared" si="1"/>
        <v>0</v>
      </c>
      <c r="Y47" s="128">
        <f t="shared" si="2"/>
        <v>0</v>
      </c>
    </row>
    <row r="48" spans="1:25" x14ac:dyDescent="0.25">
      <c r="A48" s="192">
        <f t="shared" si="3"/>
        <v>36</v>
      </c>
      <c r="B48" s="230"/>
      <c r="C48" s="1"/>
      <c r="D48" s="1"/>
      <c r="E48" s="51"/>
      <c r="F48" s="19"/>
      <c r="G48" s="37"/>
      <c r="H48" s="10"/>
      <c r="I48" s="10"/>
      <c r="J48" s="10"/>
      <c r="K48" s="10"/>
      <c r="L48" s="10"/>
      <c r="M48" s="10"/>
      <c r="N48" s="10"/>
      <c r="O48" s="10"/>
      <c r="P48" s="10"/>
      <c r="Q48" s="10"/>
      <c r="R48" s="10"/>
      <c r="S48" s="10"/>
      <c r="T48" s="10"/>
      <c r="U48" s="10"/>
      <c r="V48" s="10"/>
      <c r="W48" s="29">
        <f t="shared" si="0"/>
        <v>0</v>
      </c>
      <c r="X48" s="29">
        <f t="shared" si="1"/>
        <v>0</v>
      </c>
      <c r="Y48" s="128">
        <f t="shared" si="2"/>
        <v>0</v>
      </c>
    </row>
    <row r="49" spans="1:25" x14ac:dyDescent="0.25">
      <c r="A49" s="192">
        <f t="shared" si="3"/>
        <v>37</v>
      </c>
      <c r="B49" s="230"/>
      <c r="C49" s="1"/>
      <c r="D49" s="1"/>
      <c r="E49" s="51"/>
      <c r="F49" s="19"/>
      <c r="G49" s="37"/>
      <c r="H49" s="10"/>
      <c r="I49" s="10"/>
      <c r="J49" s="10"/>
      <c r="K49" s="10"/>
      <c r="L49" s="10"/>
      <c r="M49" s="10"/>
      <c r="N49" s="10"/>
      <c r="O49" s="10"/>
      <c r="P49" s="10"/>
      <c r="Q49" s="10"/>
      <c r="R49" s="10"/>
      <c r="S49" s="10"/>
      <c r="T49" s="10"/>
      <c r="U49" s="10"/>
      <c r="V49" s="10"/>
      <c r="W49" s="29">
        <f t="shared" si="0"/>
        <v>0</v>
      </c>
      <c r="X49" s="29">
        <f t="shared" si="1"/>
        <v>0</v>
      </c>
      <c r="Y49" s="128">
        <f t="shared" si="2"/>
        <v>0</v>
      </c>
    </row>
    <row r="50" spans="1:25" x14ac:dyDescent="0.25">
      <c r="A50" s="192">
        <f t="shared" si="3"/>
        <v>38</v>
      </c>
      <c r="B50" s="230"/>
      <c r="C50" s="1"/>
      <c r="D50" s="1"/>
      <c r="E50" s="51"/>
      <c r="F50" s="19"/>
      <c r="G50" s="37"/>
      <c r="H50" s="10"/>
      <c r="I50" s="10"/>
      <c r="J50" s="10"/>
      <c r="K50" s="10"/>
      <c r="L50" s="10"/>
      <c r="M50" s="10"/>
      <c r="N50" s="10"/>
      <c r="O50" s="10"/>
      <c r="P50" s="10"/>
      <c r="Q50" s="10"/>
      <c r="R50" s="10"/>
      <c r="S50" s="10"/>
      <c r="T50" s="10"/>
      <c r="U50" s="10"/>
      <c r="V50" s="10"/>
      <c r="W50" s="29">
        <f t="shared" si="0"/>
        <v>0</v>
      </c>
      <c r="X50" s="29">
        <f t="shared" si="1"/>
        <v>0</v>
      </c>
      <c r="Y50" s="128">
        <f t="shared" si="2"/>
        <v>0</v>
      </c>
    </row>
    <row r="51" spans="1:25" x14ac:dyDescent="0.25">
      <c r="A51" s="192">
        <f t="shared" si="3"/>
        <v>39</v>
      </c>
      <c r="B51" s="230"/>
      <c r="C51" s="1"/>
      <c r="D51" s="1"/>
      <c r="E51" s="51"/>
      <c r="F51" s="19"/>
      <c r="G51" s="37"/>
      <c r="H51" s="10"/>
      <c r="I51" s="10"/>
      <c r="J51" s="10"/>
      <c r="K51" s="10"/>
      <c r="L51" s="10"/>
      <c r="M51" s="10"/>
      <c r="N51" s="10"/>
      <c r="O51" s="10"/>
      <c r="P51" s="10"/>
      <c r="Q51" s="10"/>
      <c r="R51" s="10"/>
      <c r="S51" s="10"/>
      <c r="T51" s="10"/>
      <c r="U51" s="10"/>
      <c r="V51" s="10"/>
      <c r="W51" s="29">
        <f t="shared" si="0"/>
        <v>0</v>
      </c>
      <c r="X51" s="29">
        <f t="shared" si="1"/>
        <v>0</v>
      </c>
      <c r="Y51" s="128">
        <f t="shared" si="2"/>
        <v>0</v>
      </c>
    </row>
    <row r="52" spans="1:25" x14ac:dyDescent="0.25">
      <c r="A52" s="192">
        <f t="shared" si="3"/>
        <v>40</v>
      </c>
      <c r="B52" s="230"/>
      <c r="C52" s="1"/>
      <c r="D52" s="1"/>
      <c r="E52" s="51"/>
      <c r="F52" s="19"/>
      <c r="G52" s="37"/>
      <c r="H52" s="10"/>
      <c r="I52" s="10"/>
      <c r="J52" s="10"/>
      <c r="K52" s="10"/>
      <c r="L52" s="10"/>
      <c r="M52" s="10"/>
      <c r="N52" s="10"/>
      <c r="O52" s="10"/>
      <c r="P52" s="10"/>
      <c r="Q52" s="10"/>
      <c r="R52" s="10"/>
      <c r="S52" s="10"/>
      <c r="T52" s="10"/>
      <c r="U52" s="10"/>
      <c r="V52" s="10"/>
      <c r="W52" s="29">
        <f t="shared" si="0"/>
        <v>0</v>
      </c>
      <c r="X52" s="29">
        <f t="shared" si="1"/>
        <v>0</v>
      </c>
      <c r="Y52" s="128">
        <f t="shared" si="2"/>
        <v>0</v>
      </c>
    </row>
    <row r="53" spans="1:25" x14ac:dyDescent="0.25">
      <c r="A53" s="192">
        <f t="shared" si="3"/>
        <v>41</v>
      </c>
      <c r="B53" s="230"/>
      <c r="C53" s="1"/>
      <c r="D53" s="1"/>
      <c r="E53" s="51"/>
      <c r="F53" s="19"/>
      <c r="G53" s="37"/>
      <c r="H53" s="10"/>
      <c r="I53" s="10"/>
      <c r="J53" s="10"/>
      <c r="K53" s="10"/>
      <c r="L53" s="10"/>
      <c r="M53" s="10"/>
      <c r="N53" s="10"/>
      <c r="O53" s="10"/>
      <c r="P53" s="10"/>
      <c r="Q53" s="10"/>
      <c r="R53" s="10"/>
      <c r="S53" s="10"/>
      <c r="T53" s="10"/>
      <c r="U53" s="10"/>
      <c r="V53" s="10"/>
      <c r="W53" s="29">
        <f t="shared" si="0"/>
        <v>0</v>
      </c>
      <c r="X53" s="29">
        <f t="shared" si="1"/>
        <v>0</v>
      </c>
      <c r="Y53" s="128">
        <f t="shared" si="2"/>
        <v>0</v>
      </c>
    </row>
    <row r="54" spans="1:25" x14ac:dyDescent="0.25">
      <c r="A54" s="192">
        <f t="shared" si="3"/>
        <v>42</v>
      </c>
      <c r="B54" s="230"/>
      <c r="C54" s="1"/>
      <c r="D54" s="1"/>
      <c r="E54" s="51"/>
      <c r="F54" s="19"/>
      <c r="G54" s="37"/>
      <c r="H54" s="10"/>
      <c r="I54" s="10"/>
      <c r="J54" s="10"/>
      <c r="K54" s="10"/>
      <c r="L54" s="10"/>
      <c r="M54" s="10"/>
      <c r="N54" s="10"/>
      <c r="O54" s="10"/>
      <c r="P54" s="10"/>
      <c r="Q54" s="10"/>
      <c r="R54" s="10"/>
      <c r="S54" s="10"/>
      <c r="T54" s="10"/>
      <c r="U54" s="10"/>
      <c r="V54" s="10"/>
      <c r="W54" s="29">
        <f t="shared" si="0"/>
        <v>0</v>
      </c>
      <c r="X54" s="29">
        <f t="shared" si="1"/>
        <v>0</v>
      </c>
      <c r="Y54" s="128">
        <f t="shared" si="2"/>
        <v>0</v>
      </c>
    </row>
    <row r="55" spans="1:25" x14ac:dyDescent="0.25">
      <c r="A55" s="192">
        <f t="shared" si="3"/>
        <v>43</v>
      </c>
      <c r="B55" s="230"/>
      <c r="C55" s="1"/>
      <c r="D55" s="1"/>
      <c r="E55" s="51"/>
      <c r="F55" s="19"/>
      <c r="G55" s="37"/>
      <c r="H55" s="10"/>
      <c r="I55" s="10"/>
      <c r="J55" s="10"/>
      <c r="K55" s="10"/>
      <c r="L55" s="10"/>
      <c r="M55" s="10"/>
      <c r="N55" s="10"/>
      <c r="O55" s="10"/>
      <c r="P55" s="10"/>
      <c r="Q55" s="10"/>
      <c r="R55" s="10"/>
      <c r="S55" s="10"/>
      <c r="T55" s="10"/>
      <c r="U55" s="10"/>
      <c r="V55" s="10"/>
      <c r="W55" s="29">
        <f t="shared" si="0"/>
        <v>0</v>
      </c>
      <c r="X55" s="29">
        <f t="shared" si="1"/>
        <v>0</v>
      </c>
      <c r="Y55" s="128">
        <f t="shared" si="2"/>
        <v>0</v>
      </c>
    </row>
    <row r="56" spans="1:25" x14ac:dyDescent="0.25">
      <c r="A56" s="192">
        <f t="shared" si="3"/>
        <v>44</v>
      </c>
      <c r="B56" s="230"/>
      <c r="C56" s="1"/>
      <c r="D56" s="1"/>
      <c r="E56" s="51"/>
      <c r="F56" s="19"/>
      <c r="G56" s="37"/>
      <c r="H56" s="10"/>
      <c r="I56" s="10"/>
      <c r="J56" s="10"/>
      <c r="K56" s="10"/>
      <c r="L56" s="10"/>
      <c r="M56" s="10"/>
      <c r="N56" s="10"/>
      <c r="O56" s="10"/>
      <c r="P56" s="10"/>
      <c r="Q56" s="10"/>
      <c r="R56" s="10"/>
      <c r="S56" s="10"/>
      <c r="T56" s="10"/>
      <c r="U56" s="10"/>
      <c r="V56" s="10"/>
      <c r="W56" s="29">
        <f t="shared" si="0"/>
        <v>0</v>
      </c>
      <c r="X56" s="29">
        <f t="shared" si="1"/>
        <v>0</v>
      </c>
      <c r="Y56" s="128">
        <f t="shared" si="2"/>
        <v>0</v>
      </c>
    </row>
    <row r="57" spans="1:25" x14ac:dyDescent="0.25">
      <c r="A57" s="192">
        <f t="shared" si="3"/>
        <v>45</v>
      </c>
      <c r="B57" s="230"/>
      <c r="C57" s="1"/>
      <c r="D57" s="1"/>
      <c r="E57" s="51"/>
      <c r="F57" s="19"/>
      <c r="G57" s="37"/>
      <c r="H57" s="10"/>
      <c r="I57" s="10"/>
      <c r="J57" s="10"/>
      <c r="K57" s="10"/>
      <c r="L57" s="10"/>
      <c r="M57" s="10"/>
      <c r="N57" s="10"/>
      <c r="O57" s="10"/>
      <c r="P57" s="10"/>
      <c r="Q57" s="10"/>
      <c r="R57" s="10"/>
      <c r="S57" s="10"/>
      <c r="T57" s="10"/>
      <c r="U57" s="10"/>
      <c r="V57" s="10"/>
      <c r="W57" s="29">
        <f t="shared" si="0"/>
        <v>0</v>
      </c>
      <c r="X57" s="29">
        <f t="shared" si="1"/>
        <v>0</v>
      </c>
      <c r="Y57" s="128">
        <f t="shared" si="2"/>
        <v>0</v>
      </c>
    </row>
    <row r="58" spans="1:25" x14ac:dyDescent="0.25">
      <c r="A58" s="192">
        <f t="shared" si="3"/>
        <v>46</v>
      </c>
      <c r="B58" s="230"/>
      <c r="C58" s="1"/>
      <c r="D58" s="1"/>
      <c r="E58" s="51"/>
      <c r="F58" s="19"/>
      <c r="G58" s="37"/>
      <c r="H58" s="10"/>
      <c r="I58" s="10"/>
      <c r="J58" s="10"/>
      <c r="K58" s="10"/>
      <c r="L58" s="10"/>
      <c r="M58" s="10"/>
      <c r="N58" s="10"/>
      <c r="O58" s="10"/>
      <c r="P58" s="10"/>
      <c r="Q58" s="10"/>
      <c r="R58" s="10"/>
      <c r="S58" s="10"/>
      <c r="T58" s="10"/>
      <c r="U58" s="10"/>
      <c r="V58" s="10"/>
      <c r="W58" s="29">
        <f t="shared" si="0"/>
        <v>0</v>
      </c>
      <c r="X58" s="29">
        <f t="shared" si="1"/>
        <v>0</v>
      </c>
      <c r="Y58" s="128">
        <f t="shared" si="2"/>
        <v>0</v>
      </c>
    </row>
    <row r="59" spans="1:25" x14ac:dyDescent="0.25">
      <c r="A59" s="192">
        <f t="shared" si="3"/>
        <v>47</v>
      </c>
      <c r="B59" s="230"/>
      <c r="C59" s="1"/>
      <c r="D59" s="1"/>
      <c r="E59" s="51"/>
      <c r="F59" s="19"/>
      <c r="G59" s="37"/>
      <c r="H59" s="10"/>
      <c r="I59" s="10"/>
      <c r="J59" s="10"/>
      <c r="K59" s="10"/>
      <c r="L59" s="10"/>
      <c r="M59" s="10"/>
      <c r="N59" s="10"/>
      <c r="O59" s="10"/>
      <c r="P59" s="10"/>
      <c r="Q59" s="10"/>
      <c r="R59" s="10"/>
      <c r="S59" s="10"/>
      <c r="T59" s="10"/>
      <c r="U59" s="10"/>
      <c r="V59" s="10"/>
      <c r="W59" s="29">
        <f t="shared" si="0"/>
        <v>0</v>
      </c>
      <c r="X59" s="29">
        <f t="shared" si="1"/>
        <v>0</v>
      </c>
      <c r="Y59" s="128">
        <f t="shared" si="2"/>
        <v>0</v>
      </c>
    </row>
    <row r="60" spans="1:25" x14ac:dyDescent="0.25">
      <c r="A60" s="192">
        <f t="shared" si="3"/>
        <v>48</v>
      </c>
      <c r="B60" s="230"/>
      <c r="C60" s="1"/>
      <c r="D60" s="1"/>
      <c r="E60" s="51"/>
      <c r="F60" s="19"/>
      <c r="G60" s="37"/>
      <c r="H60" s="10"/>
      <c r="I60" s="10"/>
      <c r="J60" s="10"/>
      <c r="K60" s="10"/>
      <c r="L60" s="10"/>
      <c r="M60" s="10"/>
      <c r="N60" s="10"/>
      <c r="O60" s="10"/>
      <c r="P60" s="10"/>
      <c r="Q60" s="10"/>
      <c r="R60" s="10"/>
      <c r="S60" s="10"/>
      <c r="T60" s="10"/>
      <c r="U60" s="10"/>
      <c r="V60" s="10"/>
      <c r="W60" s="29">
        <f t="shared" si="0"/>
        <v>0</v>
      </c>
      <c r="X60" s="29">
        <f t="shared" si="1"/>
        <v>0</v>
      </c>
      <c r="Y60" s="128">
        <f t="shared" si="2"/>
        <v>0</v>
      </c>
    </row>
    <row r="61" spans="1:25" x14ac:dyDescent="0.25">
      <c r="A61" s="192">
        <f t="shared" si="3"/>
        <v>49</v>
      </c>
      <c r="B61" s="230"/>
      <c r="C61" s="1"/>
      <c r="D61" s="1"/>
      <c r="E61" s="51"/>
      <c r="F61" s="19"/>
      <c r="G61" s="37"/>
      <c r="H61" s="10"/>
      <c r="I61" s="10"/>
      <c r="J61" s="10"/>
      <c r="K61" s="10"/>
      <c r="L61" s="10"/>
      <c r="M61" s="10"/>
      <c r="N61" s="10"/>
      <c r="O61" s="10"/>
      <c r="P61" s="10"/>
      <c r="Q61" s="10"/>
      <c r="R61" s="10"/>
      <c r="S61" s="10"/>
      <c r="T61" s="10"/>
      <c r="U61" s="10"/>
      <c r="V61" s="10"/>
      <c r="W61" s="29">
        <f t="shared" si="0"/>
        <v>0</v>
      </c>
      <c r="X61" s="29">
        <f t="shared" si="1"/>
        <v>0</v>
      </c>
      <c r="Y61" s="128">
        <f t="shared" si="2"/>
        <v>0</v>
      </c>
    </row>
    <row r="62" spans="1:25" x14ac:dyDescent="0.25">
      <c r="A62" s="192">
        <f t="shared" si="3"/>
        <v>50</v>
      </c>
      <c r="B62" s="230"/>
      <c r="C62" s="1"/>
      <c r="D62" s="1"/>
      <c r="E62" s="51"/>
      <c r="F62" s="19"/>
      <c r="G62" s="37"/>
      <c r="H62" s="10"/>
      <c r="I62" s="10"/>
      <c r="J62" s="10"/>
      <c r="K62" s="10"/>
      <c r="L62" s="10"/>
      <c r="M62" s="10"/>
      <c r="N62" s="10"/>
      <c r="O62" s="10"/>
      <c r="P62" s="10"/>
      <c r="Q62" s="10"/>
      <c r="R62" s="10"/>
      <c r="S62" s="10"/>
      <c r="T62" s="10"/>
      <c r="U62" s="10"/>
      <c r="V62" s="10"/>
      <c r="W62" s="29">
        <f t="shared" si="0"/>
        <v>0</v>
      </c>
      <c r="X62" s="29">
        <f t="shared" si="1"/>
        <v>0</v>
      </c>
      <c r="Y62" s="128">
        <f t="shared" si="2"/>
        <v>0</v>
      </c>
    </row>
    <row r="63" spans="1:25" hidden="1" x14ac:dyDescent="0.25">
      <c r="A63" s="192">
        <f t="shared" si="3"/>
        <v>51</v>
      </c>
      <c r="B63" s="230"/>
      <c r="C63" s="1"/>
      <c r="D63" s="1"/>
      <c r="E63" s="51"/>
      <c r="F63" s="19"/>
      <c r="G63" s="37"/>
      <c r="H63" s="10"/>
      <c r="I63" s="10"/>
      <c r="J63" s="10"/>
      <c r="K63" s="10"/>
      <c r="L63" s="10"/>
      <c r="M63" s="10"/>
      <c r="N63" s="10"/>
      <c r="O63" s="10"/>
      <c r="P63" s="10"/>
      <c r="Q63" s="10"/>
      <c r="R63" s="10"/>
      <c r="S63" s="10"/>
      <c r="T63" s="10"/>
      <c r="U63" s="10"/>
      <c r="V63" s="10"/>
      <c r="W63" s="29">
        <f t="shared" si="0"/>
        <v>0</v>
      </c>
      <c r="X63" s="29">
        <f t="shared" si="1"/>
        <v>0</v>
      </c>
      <c r="Y63" s="128">
        <f t="shared" si="2"/>
        <v>0</v>
      </c>
    </row>
    <row r="64" spans="1:25" hidden="1" x14ac:dyDescent="0.25">
      <c r="A64" s="192">
        <f t="shared" si="3"/>
        <v>52</v>
      </c>
      <c r="B64" s="230"/>
      <c r="C64" s="1"/>
      <c r="D64" s="1"/>
      <c r="E64" s="51"/>
      <c r="F64" s="19"/>
      <c r="G64" s="37"/>
      <c r="H64" s="10"/>
      <c r="I64" s="10"/>
      <c r="J64" s="10"/>
      <c r="K64" s="10"/>
      <c r="L64" s="10"/>
      <c r="M64" s="10"/>
      <c r="N64" s="10"/>
      <c r="O64" s="10"/>
      <c r="P64" s="10"/>
      <c r="Q64" s="10"/>
      <c r="R64" s="10"/>
      <c r="S64" s="10"/>
      <c r="T64" s="10"/>
      <c r="U64" s="10"/>
      <c r="V64" s="10"/>
      <c r="W64" s="29">
        <f t="shared" si="0"/>
        <v>0</v>
      </c>
      <c r="X64" s="29">
        <f t="shared" si="1"/>
        <v>0</v>
      </c>
      <c r="Y64" s="128">
        <f t="shared" si="2"/>
        <v>0</v>
      </c>
    </row>
    <row r="65" spans="1:25" hidden="1" x14ac:dyDescent="0.25">
      <c r="A65" s="192">
        <f t="shared" si="3"/>
        <v>53</v>
      </c>
      <c r="B65" s="230"/>
      <c r="C65" s="1"/>
      <c r="D65" s="1"/>
      <c r="E65" s="51"/>
      <c r="F65" s="19"/>
      <c r="G65" s="37"/>
      <c r="H65" s="10"/>
      <c r="I65" s="10"/>
      <c r="J65" s="10"/>
      <c r="K65" s="10"/>
      <c r="L65" s="10"/>
      <c r="M65" s="10"/>
      <c r="N65" s="10"/>
      <c r="O65" s="10"/>
      <c r="P65" s="10"/>
      <c r="Q65" s="10"/>
      <c r="R65" s="10"/>
      <c r="S65" s="10"/>
      <c r="T65" s="10"/>
      <c r="U65" s="10"/>
      <c r="V65" s="10"/>
      <c r="W65" s="29">
        <f t="shared" si="0"/>
        <v>0</v>
      </c>
      <c r="X65" s="29">
        <f t="shared" si="1"/>
        <v>0</v>
      </c>
      <c r="Y65" s="128">
        <f t="shared" si="2"/>
        <v>0</v>
      </c>
    </row>
    <row r="66" spans="1:25" hidden="1" x14ac:dyDescent="0.25">
      <c r="A66" s="192">
        <f t="shared" si="3"/>
        <v>54</v>
      </c>
      <c r="B66" s="230"/>
      <c r="C66" s="1"/>
      <c r="D66" s="1"/>
      <c r="E66" s="51"/>
      <c r="F66" s="19"/>
      <c r="G66" s="37"/>
      <c r="H66" s="10"/>
      <c r="I66" s="10"/>
      <c r="J66" s="10"/>
      <c r="K66" s="10"/>
      <c r="L66" s="10"/>
      <c r="M66" s="10"/>
      <c r="N66" s="10"/>
      <c r="O66" s="10"/>
      <c r="P66" s="10"/>
      <c r="Q66" s="10"/>
      <c r="R66" s="10"/>
      <c r="S66" s="10"/>
      <c r="T66" s="10"/>
      <c r="U66" s="10"/>
      <c r="V66" s="10"/>
      <c r="W66" s="29">
        <f t="shared" si="0"/>
        <v>0</v>
      </c>
      <c r="X66" s="29">
        <f t="shared" si="1"/>
        <v>0</v>
      </c>
      <c r="Y66" s="128">
        <f t="shared" si="2"/>
        <v>0</v>
      </c>
    </row>
    <row r="67" spans="1:25" hidden="1" x14ac:dyDescent="0.25">
      <c r="A67" s="192">
        <f t="shared" si="3"/>
        <v>55</v>
      </c>
      <c r="B67" s="230"/>
      <c r="C67" s="1"/>
      <c r="D67" s="1"/>
      <c r="E67" s="51"/>
      <c r="F67" s="19"/>
      <c r="G67" s="37"/>
      <c r="H67" s="10"/>
      <c r="I67" s="10"/>
      <c r="J67" s="10"/>
      <c r="K67" s="10"/>
      <c r="L67" s="10"/>
      <c r="M67" s="10"/>
      <c r="N67" s="10"/>
      <c r="O67" s="10"/>
      <c r="P67" s="10"/>
      <c r="Q67" s="10"/>
      <c r="R67" s="10"/>
      <c r="S67" s="10"/>
      <c r="T67" s="10"/>
      <c r="U67" s="10"/>
      <c r="V67" s="10"/>
      <c r="W67" s="29">
        <f t="shared" si="0"/>
        <v>0</v>
      </c>
      <c r="X67" s="29">
        <f t="shared" si="1"/>
        <v>0</v>
      </c>
      <c r="Y67" s="128">
        <f t="shared" si="2"/>
        <v>0</v>
      </c>
    </row>
    <row r="68" spans="1:25" hidden="1" x14ac:dyDescent="0.25">
      <c r="A68" s="192">
        <f t="shared" si="3"/>
        <v>56</v>
      </c>
      <c r="B68" s="230"/>
      <c r="C68" s="1"/>
      <c r="D68" s="1"/>
      <c r="E68" s="51"/>
      <c r="F68" s="19"/>
      <c r="G68" s="37"/>
      <c r="H68" s="10"/>
      <c r="I68" s="10"/>
      <c r="J68" s="10"/>
      <c r="K68" s="10"/>
      <c r="L68" s="10"/>
      <c r="M68" s="10"/>
      <c r="N68" s="10"/>
      <c r="O68" s="10"/>
      <c r="P68" s="10"/>
      <c r="Q68" s="10"/>
      <c r="R68" s="10"/>
      <c r="S68" s="10"/>
      <c r="T68" s="10"/>
      <c r="U68" s="10"/>
      <c r="V68" s="10"/>
      <c r="W68" s="29">
        <f t="shared" si="0"/>
        <v>0</v>
      </c>
      <c r="X68" s="29">
        <f t="shared" si="1"/>
        <v>0</v>
      </c>
      <c r="Y68" s="128">
        <f t="shared" si="2"/>
        <v>0</v>
      </c>
    </row>
    <row r="69" spans="1:25" hidden="1" x14ac:dyDescent="0.25">
      <c r="A69" s="192">
        <f t="shared" si="3"/>
        <v>57</v>
      </c>
      <c r="B69" s="230"/>
      <c r="C69" s="1"/>
      <c r="D69" s="1"/>
      <c r="E69" s="51"/>
      <c r="F69" s="19"/>
      <c r="G69" s="37"/>
      <c r="H69" s="10"/>
      <c r="I69" s="10"/>
      <c r="J69" s="10"/>
      <c r="K69" s="10"/>
      <c r="L69" s="10"/>
      <c r="M69" s="10"/>
      <c r="N69" s="10"/>
      <c r="O69" s="10"/>
      <c r="P69" s="10"/>
      <c r="Q69" s="10"/>
      <c r="R69" s="10"/>
      <c r="S69" s="10"/>
      <c r="T69" s="10"/>
      <c r="U69" s="10"/>
      <c r="V69" s="10"/>
      <c r="W69" s="29">
        <f t="shared" si="0"/>
        <v>0</v>
      </c>
      <c r="X69" s="29">
        <f t="shared" si="1"/>
        <v>0</v>
      </c>
      <c r="Y69" s="128">
        <f t="shared" si="2"/>
        <v>0</v>
      </c>
    </row>
    <row r="70" spans="1:25" hidden="1" x14ac:dyDescent="0.25">
      <c r="A70" s="192">
        <f t="shared" si="3"/>
        <v>58</v>
      </c>
      <c r="B70" s="230"/>
      <c r="C70" s="1"/>
      <c r="D70" s="1"/>
      <c r="E70" s="51"/>
      <c r="F70" s="19"/>
      <c r="G70" s="37"/>
      <c r="H70" s="10"/>
      <c r="I70" s="10"/>
      <c r="J70" s="10"/>
      <c r="K70" s="10"/>
      <c r="L70" s="10"/>
      <c r="M70" s="10"/>
      <c r="N70" s="10"/>
      <c r="O70" s="10"/>
      <c r="P70" s="10"/>
      <c r="Q70" s="10"/>
      <c r="R70" s="10"/>
      <c r="S70" s="10"/>
      <c r="T70" s="10"/>
      <c r="U70" s="10"/>
      <c r="V70" s="10"/>
      <c r="W70" s="29">
        <f t="shared" si="0"/>
        <v>0</v>
      </c>
      <c r="X70" s="29">
        <f t="shared" si="1"/>
        <v>0</v>
      </c>
      <c r="Y70" s="128">
        <f t="shared" si="2"/>
        <v>0</v>
      </c>
    </row>
    <row r="71" spans="1:25" hidden="1" x14ac:dyDescent="0.25">
      <c r="A71" s="192">
        <f t="shared" si="3"/>
        <v>59</v>
      </c>
      <c r="B71" s="230"/>
      <c r="C71" s="1"/>
      <c r="D71" s="1"/>
      <c r="E71" s="51"/>
      <c r="F71" s="19"/>
      <c r="G71" s="37"/>
      <c r="H71" s="10"/>
      <c r="I71" s="10"/>
      <c r="J71" s="10"/>
      <c r="K71" s="10"/>
      <c r="L71" s="10"/>
      <c r="M71" s="10"/>
      <c r="N71" s="10"/>
      <c r="O71" s="10"/>
      <c r="P71" s="10"/>
      <c r="Q71" s="10"/>
      <c r="R71" s="10"/>
      <c r="S71" s="10"/>
      <c r="T71" s="10"/>
      <c r="U71" s="10"/>
      <c r="V71" s="10"/>
      <c r="W71" s="29">
        <f t="shared" si="0"/>
        <v>0</v>
      </c>
      <c r="X71" s="29">
        <f t="shared" si="1"/>
        <v>0</v>
      </c>
      <c r="Y71" s="128">
        <f t="shared" si="2"/>
        <v>0</v>
      </c>
    </row>
    <row r="72" spans="1:25" hidden="1" x14ac:dyDescent="0.25">
      <c r="A72" s="192">
        <f t="shared" si="3"/>
        <v>60</v>
      </c>
      <c r="B72" s="230"/>
      <c r="C72" s="1"/>
      <c r="D72" s="1"/>
      <c r="E72" s="51"/>
      <c r="F72" s="19"/>
      <c r="G72" s="37"/>
      <c r="H72" s="10"/>
      <c r="I72" s="10"/>
      <c r="J72" s="10"/>
      <c r="K72" s="10"/>
      <c r="L72" s="10"/>
      <c r="M72" s="10"/>
      <c r="N72" s="10"/>
      <c r="O72" s="10"/>
      <c r="P72" s="10"/>
      <c r="Q72" s="10"/>
      <c r="R72" s="10"/>
      <c r="S72" s="10"/>
      <c r="T72" s="10"/>
      <c r="U72" s="10"/>
      <c r="V72" s="10"/>
      <c r="W72" s="29">
        <f t="shared" si="0"/>
        <v>0</v>
      </c>
      <c r="X72" s="29">
        <f t="shared" si="1"/>
        <v>0</v>
      </c>
      <c r="Y72" s="128">
        <f t="shared" si="2"/>
        <v>0</v>
      </c>
    </row>
    <row r="73" spans="1:25" hidden="1" x14ac:dyDescent="0.25">
      <c r="A73" s="192">
        <f t="shared" si="3"/>
        <v>61</v>
      </c>
      <c r="B73" s="230"/>
      <c r="C73" s="1"/>
      <c r="D73" s="1"/>
      <c r="E73" s="51"/>
      <c r="F73" s="19"/>
      <c r="G73" s="37"/>
      <c r="H73" s="10"/>
      <c r="I73" s="10"/>
      <c r="J73" s="10"/>
      <c r="K73" s="10"/>
      <c r="L73" s="10"/>
      <c r="M73" s="10"/>
      <c r="N73" s="10"/>
      <c r="O73" s="10"/>
      <c r="P73" s="10"/>
      <c r="Q73" s="10"/>
      <c r="R73" s="10"/>
      <c r="S73" s="10"/>
      <c r="T73" s="10"/>
      <c r="U73" s="10"/>
      <c r="V73" s="10"/>
      <c r="W73" s="29">
        <f t="shared" si="0"/>
        <v>0</v>
      </c>
      <c r="X73" s="29">
        <f t="shared" si="1"/>
        <v>0</v>
      </c>
      <c r="Y73" s="128">
        <f t="shared" si="2"/>
        <v>0</v>
      </c>
    </row>
    <row r="74" spans="1:25" hidden="1" x14ac:dyDescent="0.25">
      <c r="A74" s="192">
        <f t="shared" si="3"/>
        <v>62</v>
      </c>
      <c r="B74" s="230"/>
      <c r="C74" s="1"/>
      <c r="D74" s="1"/>
      <c r="E74" s="51"/>
      <c r="F74" s="19"/>
      <c r="G74" s="37"/>
      <c r="H74" s="10"/>
      <c r="I74" s="10"/>
      <c r="J74" s="10"/>
      <c r="K74" s="10"/>
      <c r="L74" s="10"/>
      <c r="M74" s="10"/>
      <c r="N74" s="10"/>
      <c r="O74" s="10"/>
      <c r="P74" s="10"/>
      <c r="Q74" s="10"/>
      <c r="R74" s="10"/>
      <c r="S74" s="10"/>
      <c r="T74" s="10"/>
      <c r="U74" s="10"/>
      <c r="V74" s="10"/>
      <c r="W74" s="29">
        <f t="shared" si="0"/>
        <v>0</v>
      </c>
      <c r="X74" s="29">
        <f t="shared" si="1"/>
        <v>0</v>
      </c>
      <c r="Y74" s="128">
        <f t="shared" si="2"/>
        <v>0</v>
      </c>
    </row>
    <row r="75" spans="1:25" hidden="1" x14ac:dyDescent="0.25">
      <c r="A75" s="192">
        <f t="shared" si="3"/>
        <v>63</v>
      </c>
      <c r="B75" s="230"/>
      <c r="C75" s="1"/>
      <c r="D75" s="1"/>
      <c r="E75" s="51"/>
      <c r="F75" s="19"/>
      <c r="G75" s="37"/>
      <c r="H75" s="10"/>
      <c r="I75" s="10"/>
      <c r="J75" s="10"/>
      <c r="K75" s="10"/>
      <c r="L75" s="10"/>
      <c r="M75" s="10"/>
      <c r="N75" s="10"/>
      <c r="O75" s="10"/>
      <c r="P75" s="10"/>
      <c r="Q75" s="10"/>
      <c r="R75" s="10"/>
      <c r="S75" s="10"/>
      <c r="T75" s="10"/>
      <c r="U75" s="10"/>
      <c r="V75" s="10"/>
      <c r="W75" s="29">
        <f t="shared" si="0"/>
        <v>0</v>
      </c>
      <c r="X75" s="29">
        <f t="shared" si="1"/>
        <v>0</v>
      </c>
      <c r="Y75" s="128">
        <f t="shared" si="2"/>
        <v>0</v>
      </c>
    </row>
    <row r="76" spans="1:25" hidden="1" x14ac:dyDescent="0.25">
      <c r="A76" s="192">
        <f t="shared" si="3"/>
        <v>64</v>
      </c>
      <c r="B76" s="230"/>
      <c r="C76" s="1"/>
      <c r="D76" s="1"/>
      <c r="E76" s="51"/>
      <c r="F76" s="19"/>
      <c r="G76" s="37"/>
      <c r="H76" s="10"/>
      <c r="I76" s="10"/>
      <c r="J76" s="10"/>
      <c r="K76" s="10"/>
      <c r="L76" s="10"/>
      <c r="M76" s="10"/>
      <c r="N76" s="10"/>
      <c r="O76" s="10"/>
      <c r="P76" s="10"/>
      <c r="Q76" s="10"/>
      <c r="R76" s="10"/>
      <c r="S76" s="10"/>
      <c r="T76" s="10"/>
      <c r="U76" s="10"/>
      <c r="V76" s="10"/>
      <c r="W76" s="29">
        <f t="shared" si="0"/>
        <v>0</v>
      </c>
      <c r="X76" s="29">
        <f t="shared" si="1"/>
        <v>0</v>
      </c>
      <c r="Y76" s="128">
        <f t="shared" si="2"/>
        <v>0</v>
      </c>
    </row>
    <row r="77" spans="1:25" hidden="1" x14ac:dyDescent="0.25">
      <c r="A77" s="192">
        <f t="shared" si="3"/>
        <v>65</v>
      </c>
      <c r="B77" s="230"/>
      <c r="C77" s="1"/>
      <c r="D77" s="1"/>
      <c r="E77" s="51"/>
      <c r="F77" s="19"/>
      <c r="G77" s="37"/>
      <c r="H77" s="10"/>
      <c r="I77" s="10"/>
      <c r="J77" s="10"/>
      <c r="K77" s="10"/>
      <c r="L77" s="10"/>
      <c r="M77" s="10"/>
      <c r="N77" s="10"/>
      <c r="O77" s="10"/>
      <c r="P77" s="10"/>
      <c r="Q77" s="10"/>
      <c r="R77" s="10"/>
      <c r="S77" s="10"/>
      <c r="T77" s="10"/>
      <c r="U77" s="10"/>
      <c r="V77" s="10"/>
      <c r="W77" s="29">
        <f t="shared" si="0"/>
        <v>0</v>
      </c>
      <c r="X77" s="29">
        <f t="shared" si="1"/>
        <v>0</v>
      </c>
      <c r="Y77" s="128">
        <f t="shared" si="2"/>
        <v>0</v>
      </c>
    </row>
    <row r="78" spans="1:25" hidden="1" x14ac:dyDescent="0.25">
      <c r="A78" s="192">
        <f t="shared" si="3"/>
        <v>66</v>
      </c>
      <c r="B78" s="230"/>
      <c r="C78" s="1"/>
      <c r="D78" s="1"/>
      <c r="E78" s="51"/>
      <c r="F78" s="19"/>
      <c r="G78" s="37"/>
      <c r="H78" s="10"/>
      <c r="I78" s="10"/>
      <c r="J78" s="10"/>
      <c r="K78" s="10"/>
      <c r="L78" s="10"/>
      <c r="M78" s="10"/>
      <c r="N78" s="10"/>
      <c r="O78" s="10"/>
      <c r="P78" s="10"/>
      <c r="Q78" s="10"/>
      <c r="R78" s="10"/>
      <c r="S78" s="10"/>
      <c r="T78" s="10"/>
      <c r="U78" s="10"/>
      <c r="V78" s="10"/>
      <c r="W78" s="29">
        <f t="shared" ref="W78:W112" si="4">SUM(G78:V78)</f>
        <v>0</v>
      </c>
      <c r="X78" s="29">
        <f t="shared" ref="X78:X112" si="5">IF(W78&gt;0,IF(W78&lt;=2000,W78,2000),0)</f>
        <v>0</v>
      </c>
      <c r="Y78" s="128">
        <f t="shared" ref="Y78:Y112" si="6">W78-X78</f>
        <v>0</v>
      </c>
    </row>
    <row r="79" spans="1:25" hidden="1" x14ac:dyDescent="0.25">
      <c r="A79" s="192">
        <f t="shared" ref="A79:A112" si="7">A78+1</f>
        <v>67</v>
      </c>
      <c r="B79" s="230"/>
      <c r="C79" s="1"/>
      <c r="D79" s="1"/>
      <c r="E79" s="51"/>
      <c r="F79" s="19"/>
      <c r="G79" s="37"/>
      <c r="H79" s="10"/>
      <c r="I79" s="10"/>
      <c r="J79" s="10"/>
      <c r="K79" s="10"/>
      <c r="L79" s="10"/>
      <c r="M79" s="10"/>
      <c r="N79" s="10"/>
      <c r="O79" s="10"/>
      <c r="P79" s="10"/>
      <c r="Q79" s="10"/>
      <c r="R79" s="10"/>
      <c r="S79" s="10"/>
      <c r="T79" s="10"/>
      <c r="U79" s="10"/>
      <c r="V79" s="10"/>
      <c r="W79" s="29">
        <f t="shared" si="4"/>
        <v>0</v>
      </c>
      <c r="X79" s="29">
        <f t="shared" si="5"/>
        <v>0</v>
      </c>
      <c r="Y79" s="128">
        <f t="shared" si="6"/>
        <v>0</v>
      </c>
    </row>
    <row r="80" spans="1:25" hidden="1" x14ac:dyDescent="0.25">
      <c r="A80" s="192">
        <f t="shared" si="7"/>
        <v>68</v>
      </c>
      <c r="B80" s="230"/>
      <c r="C80" s="1"/>
      <c r="D80" s="1"/>
      <c r="E80" s="51"/>
      <c r="F80" s="19"/>
      <c r="G80" s="37"/>
      <c r="H80" s="10"/>
      <c r="I80" s="10"/>
      <c r="J80" s="10"/>
      <c r="K80" s="10"/>
      <c r="L80" s="10"/>
      <c r="M80" s="10"/>
      <c r="N80" s="10"/>
      <c r="O80" s="10"/>
      <c r="P80" s="10"/>
      <c r="Q80" s="10"/>
      <c r="R80" s="10"/>
      <c r="S80" s="10"/>
      <c r="T80" s="10"/>
      <c r="U80" s="10"/>
      <c r="V80" s="10"/>
      <c r="W80" s="29">
        <f t="shared" si="4"/>
        <v>0</v>
      </c>
      <c r="X80" s="29">
        <f t="shared" si="5"/>
        <v>0</v>
      </c>
      <c r="Y80" s="128">
        <f t="shared" si="6"/>
        <v>0</v>
      </c>
    </row>
    <row r="81" spans="1:25" hidden="1" x14ac:dyDescent="0.25">
      <c r="A81" s="192">
        <f t="shared" si="7"/>
        <v>69</v>
      </c>
      <c r="B81" s="230"/>
      <c r="C81" s="1"/>
      <c r="D81" s="1"/>
      <c r="E81" s="51"/>
      <c r="F81" s="19"/>
      <c r="G81" s="37"/>
      <c r="H81" s="10"/>
      <c r="I81" s="10"/>
      <c r="J81" s="10"/>
      <c r="K81" s="10"/>
      <c r="L81" s="10"/>
      <c r="M81" s="10"/>
      <c r="N81" s="10"/>
      <c r="O81" s="10"/>
      <c r="P81" s="10"/>
      <c r="Q81" s="10"/>
      <c r="R81" s="10"/>
      <c r="S81" s="10"/>
      <c r="T81" s="10"/>
      <c r="U81" s="10"/>
      <c r="V81" s="10"/>
      <c r="W81" s="29">
        <f t="shared" si="4"/>
        <v>0</v>
      </c>
      <c r="X81" s="29">
        <f t="shared" si="5"/>
        <v>0</v>
      </c>
      <c r="Y81" s="128">
        <f t="shared" si="6"/>
        <v>0</v>
      </c>
    </row>
    <row r="82" spans="1:25" hidden="1" x14ac:dyDescent="0.25">
      <c r="A82" s="192">
        <f t="shared" si="7"/>
        <v>70</v>
      </c>
      <c r="B82" s="230"/>
      <c r="C82" s="1"/>
      <c r="D82" s="1"/>
      <c r="E82" s="51"/>
      <c r="F82" s="19"/>
      <c r="G82" s="37"/>
      <c r="H82" s="10"/>
      <c r="I82" s="10"/>
      <c r="J82" s="10"/>
      <c r="K82" s="10"/>
      <c r="L82" s="10"/>
      <c r="M82" s="10"/>
      <c r="N82" s="10"/>
      <c r="O82" s="10"/>
      <c r="P82" s="10"/>
      <c r="Q82" s="10"/>
      <c r="R82" s="10"/>
      <c r="S82" s="10"/>
      <c r="T82" s="10"/>
      <c r="U82" s="10"/>
      <c r="V82" s="10"/>
      <c r="W82" s="29">
        <f t="shared" si="4"/>
        <v>0</v>
      </c>
      <c r="X82" s="29">
        <f t="shared" si="5"/>
        <v>0</v>
      </c>
      <c r="Y82" s="128">
        <f t="shared" si="6"/>
        <v>0</v>
      </c>
    </row>
    <row r="83" spans="1:25" hidden="1" x14ac:dyDescent="0.25">
      <c r="A83" s="192">
        <f t="shared" si="7"/>
        <v>71</v>
      </c>
      <c r="B83" s="230"/>
      <c r="C83" s="1"/>
      <c r="D83" s="1"/>
      <c r="E83" s="51"/>
      <c r="F83" s="19"/>
      <c r="G83" s="37"/>
      <c r="H83" s="10"/>
      <c r="I83" s="10"/>
      <c r="J83" s="10"/>
      <c r="K83" s="10"/>
      <c r="L83" s="10"/>
      <c r="M83" s="10"/>
      <c r="N83" s="10"/>
      <c r="O83" s="10"/>
      <c r="P83" s="10"/>
      <c r="Q83" s="10"/>
      <c r="R83" s="10"/>
      <c r="S83" s="10"/>
      <c r="T83" s="10"/>
      <c r="U83" s="10"/>
      <c r="V83" s="10"/>
      <c r="W83" s="29">
        <f t="shared" si="4"/>
        <v>0</v>
      </c>
      <c r="X83" s="29">
        <f t="shared" si="5"/>
        <v>0</v>
      </c>
      <c r="Y83" s="128">
        <f t="shared" si="6"/>
        <v>0</v>
      </c>
    </row>
    <row r="84" spans="1:25" hidden="1" x14ac:dyDescent="0.25">
      <c r="A84" s="192">
        <f t="shared" si="7"/>
        <v>72</v>
      </c>
      <c r="B84" s="230"/>
      <c r="C84" s="1"/>
      <c r="D84" s="1"/>
      <c r="E84" s="51"/>
      <c r="F84" s="19"/>
      <c r="G84" s="37"/>
      <c r="H84" s="10"/>
      <c r="I84" s="10"/>
      <c r="J84" s="10"/>
      <c r="K84" s="10"/>
      <c r="L84" s="10"/>
      <c r="M84" s="10"/>
      <c r="N84" s="10"/>
      <c r="O84" s="10"/>
      <c r="P84" s="10"/>
      <c r="Q84" s="10"/>
      <c r="R84" s="10"/>
      <c r="S84" s="10"/>
      <c r="T84" s="10"/>
      <c r="U84" s="10"/>
      <c r="V84" s="10"/>
      <c r="W84" s="29">
        <f t="shared" si="4"/>
        <v>0</v>
      </c>
      <c r="X84" s="29">
        <f t="shared" si="5"/>
        <v>0</v>
      </c>
      <c r="Y84" s="128">
        <f t="shared" si="6"/>
        <v>0</v>
      </c>
    </row>
    <row r="85" spans="1:25" hidden="1" x14ac:dyDescent="0.25">
      <c r="A85" s="192">
        <f t="shared" si="7"/>
        <v>73</v>
      </c>
      <c r="B85" s="230"/>
      <c r="C85" s="1"/>
      <c r="D85" s="1"/>
      <c r="E85" s="51"/>
      <c r="F85" s="19"/>
      <c r="G85" s="37"/>
      <c r="H85" s="10"/>
      <c r="I85" s="10"/>
      <c r="J85" s="10"/>
      <c r="K85" s="10"/>
      <c r="L85" s="10"/>
      <c r="M85" s="10"/>
      <c r="N85" s="10"/>
      <c r="O85" s="10"/>
      <c r="P85" s="10"/>
      <c r="Q85" s="10"/>
      <c r="R85" s="10"/>
      <c r="S85" s="10"/>
      <c r="T85" s="10"/>
      <c r="U85" s="10"/>
      <c r="V85" s="10"/>
      <c r="W85" s="29">
        <f t="shared" si="4"/>
        <v>0</v>
      </c>
      <c r="X85" s="29">
        <f t="shared" si="5"/>
        <v>0</v>
      </c>
      <c r="Y85" s="128">
        <f t="shared" si="6"/>
        <v>0</v>
      </c>
    </row>
    <row r="86" spans="1:25" hidden="1" x14ac:dyDescent="0.25">
      <c r="A86" s="192">
        <f t="shared" si="7"/>
        <v>74</v>
      </c>
      <c r="B86" s="230"/>
      <c r="C86" s="1"/>
      <c r="D86" s="1"/>
      <c r="E86" s="51"/>
      <c r="F86" s="19"/>
      <c r="G86" s="37"/>
      <c r="H86" s="10"/>
      <c r="I86" s="10"/>
      <c r="J86" s="10"/>
      <c r="K86" s="10"/>
      <c r="L86" s="10"/>
      <c r="M86" s="10"/>
      <c r="N86" s="10"/>
      <c r="O86" s="10"/>
      <c r="P86" s="10"/>
      <c r="Q86" s="10"/>
      <c r="R86" s="10"/>
      <c r="S86" s="10"/>
      <c r="T86" s="10"/>
      <c r="U86" s="10"/>
      <c r="V86" s="10"/>
      <c r="W86" s="29">
        <f t="shared" si="4"/>
        <v>0</v>
      </c>
      <c r="X86" s="29">
        <f t="shared" si="5"/>
        <v>0</v>
      </c>
      <c r="Y86" s="128">
        <f t="shared" si="6"/>
        <v>0</v>
      </c>
    </row>
    <row r="87" spans="1:25" hidden="1" x14ac:dyDescent="0.25">
      <c r="A87" s="192">
        <f t="shared" si="7"/>
        <v>75</v>
      </c>
      <c r="B87" s="230"/>
      <c r="C87" s="1"/>
      <c r="D87" s="1"/>
      <c r="E87" s="51"/>
      <c r="F87" s="19"/>
      <c r="G87" s="37"/>
      <c r="H87" s="10"/>
      <c r="I87" s="10"/>
      <c r="J87" s="10"/>
      <c r="K87" s="10"/>
      <c r="L87" s="10"/>
      <c r="M87" s="10"/>
      <c r="N87" s="10"/>
      <c r="O87" s="10"/>
      <c r="P87" s="10"/>
      <c r="Q87" s="10"/>
      <c r="R87" s="10"/>
      <c r="S87" s="10"/>
      <c r="T87" s="10"/>
      <c r="U87" s="10"/>
      <c r="V87" s="10"/>
      <c r="W87" s="29">
        <f t="shared" si="4"/>
        <v>0</v>
      </c>
      <c r="X87" s="29">
        <f t="shared" si="5"/>
        <v>0</v>
      </c>
      <c r="Y87" s="128">
        <f t="shared" si="6"/>
        <v>0</v>
      </c>
    </row>
    <row r="88" spans="1:25" hidden="1" x14ac:dyDescent="0.25">
      <c r="A88" s="192">
        <f t="shared" si="7"/>
        <v>76</v>
      </c>
      <c r="B88" s="230"/>
      <c r="C88" s="1"/>
      <c r="D88" s="1"/>
      <c r="E88" s="51"/>
      <c r="F88" s="19"/>
      <c r="G88" s="37"/>
      <c r="H88" s="10"/>
      <c r="I88" s="10"/>
      <c r="J88" s="10"/>
      <c r="K88" s="10"/>
      <c r="L88" s="10"/>
      <c r="M88" s="10"/>
      <c r="N88" s="10"/>
      <c r="O88" s="10"/>
      <c r="P88" s="10"/>
      <c r="Q88" s="10"/>
      <c r="R88" s="10"/>
      <c r="S88" s="10"/>
      <c r="T88" s="10"/>
      <c r="U88" s="10"/>
      <c r="V88" s="10"/>
      <c r="W88" s="29">
        <f t="shared" si="4"/>
        <v>0</v>
      </c>
      <c r="X88" s="29">
        <f t="shared" si="5"/>
        <v>0</v>
      </c>
      <c r="Y88" s="128">
        <f t="shared" si="6"/>
        <v>0</v>
      </c>
    </row>
    <row r="89" spans="1:25" hidden="1" x14ac:dyDescent="0.25">
      <c r="A89" s="192">
        <f t="shared" si="7"/>
        <v>77</v>
      </c>
      <c r="B89" s="230"/>
      <c r="C89" s="1"/>
      <c r="D89" s="1"/>
      <c r="E89" s="51"/>
      <c r="F89" s="19"/>
      <c r="G89" s="37"/>
      <c r="H89" s="10"/>
      <c r="I89" s="10"/>
      <c r="J89" s="10"/>
      <c r="K89" s="10"/>
      <c r="L89" s="10"/>
      <c r="M89" s="10"/>
      <c r="N89" s="10"/>
      <c r="O89" s="10"/>
      <c r="P89" s="10"/>
      <c r="Q89" s="10"/>
      <c r="R89" s="10"/>
      <c r="S89" s="10"/>
      <c r="T89" s="10"/>
      <c r="U89" s="10"/>
      <c r="V89" s="10"/>
      <c r="W89" s="29">
        <f t="shared" si="4"/>
        <v>0</v>
      </c>
      <c r="X89" s="29">
        <f t="shared" si="5"/>
        <v>0</v>
      </c>
      <c r="Y89" s="128">
        <f t="shared" si="6"/>
        <v>0</v>
      </c>
    </row>
    <row r="90" spans="1:25" hidden="1" x14ac:dyDescent="0.25">
      <c r="A90" s="192">
        <f t="shared" si="7"/>
        <v>78</v>
      </c>
      <c r="B90" s="230"/>
      <c r="C90" s="1"/>
      <c r="D90" s="1"/>
      <c r="E90" s="51"/>
      <c r="F90" s="19"/>
      <c r="G90" s="37"/>
      <c r="H90" s="10"/>
      <c r="I90" s="10"/>
      <c r="J90" s="10"/>
      <c r="K90" s="10"/>
      <c r="L90" s="10"/>
      <c r="M90" s="10"/>
      <c r="N90" s="10"/>
      <c r="O90" s="10"/>
      <c r="P90" s="10"/>
      <c r="Q90" s="10"/>
      <c r="R90" s="10"/>
      <c r="S90" s="10"/>
      <c r="T90" s="10"/>
      <c r="U90" s="10"/>
      <c r="V90" s="10"/>
      <c r="W90" s="29">
        <f t="shared" si="4"/>
        <v>0</v>
      </c>
      <c r="X90" s="29">
        <f t="shared" si="5"/>
        <v>0</v>
      </c>
      <c r="Y90" s="128">
        <f t="shared" si="6"/>
        <v>0</v>
      </c>
    </row>
    <row r="91" spans="1:25" hidden="1" x14ac:dyDescent="0.25">
      <c r="A91" s="192">
        <f t="shared" si="7"/>
        <v>79</v>
      </c>
      <c r="B91" s="230"/>
      <c r="C91" s="1"/>
      <c r="D91" s="1"/>
      <c r="E91" s="51"/>
      <c r="F91" s="19"/>
      <c r="G91" s="37"/>
      <c r="H91" s="10"/>
      <c r="I91" s="10"/>
      <c r="J91" s="10"/>
      <c r="K91" s="10"/>
      <c r="L91" s="10"/>
      <c r="M91" s="10"/>
      <c r="N91" s="10"/>
      <c r="O91" s="10"/>
      <c r="P91" s="10"/>
      <c r="Q91" s="10"/>
      <c r="R91" s="10"/>
      <c r="S91" s="10"/>
      <c r="T91" s="10"/>
      <c r="U91" s="10"/>
      <c r="V91" s="10"/>
      <c r="W91" s="29">
        <f t="shared" si="4"/>
        <v>0</v>
      </c>
      <c r="X91" s="29">
        <f t="shared" si="5"/>
        <v>0</v>
      </c>
      <c r="Y91" s="128">
        <f t="shared" si="6"/>
        <v>0</v>
      </c>
    </row>
    <row r="92" spans="1:25" hidden="1" x14ac:dyDescent="0.25">
      <c r="A92" s="192">
        <f t="shared" si="7"/>
        <v>80</v>
      </c>
      <c r="B92" s="230"/>
      <c r="C92" s="1"/>
      <c r="D92" s="1"/>
      <c r="E92" s="51"/>
      <c r="F92" s="19"/>
      <c r="G92" s="37"/>
      <c r="H92" s="10"/>
      <c r="I92" s="10"/>
      <c r="J92" s="10"/>
      <c r="K92" s="10"/>
      <c r="L92" s="10"/>
      <c r="M92" s="10"/>
      <c r="N92" s="10"/>
      <c r="O92" s="10"/>
      <c r="P92" s="10"/>
      <c r="Q92" s="10"/>
      <c r="R92" s="10"/>
      <c r="S92" s="10"/>
      <c r="T92" s="10"/>
      <c r="U92" s="10"/>
      <c r="V92" s="10"/>
      <c r="W92" s="29">
        <f t="shared" si="4"/>
        <v>0</v>
      </c>
      <c r="X92" s="29">
        <f t="shared" si="5"/>
        <v>0</v>
      </c>
      <c r="Y92" s="128">
        <f t="shared" si="6"/>
        <v>0</v>
      </c>
    </row>
    <row r="93" spans="1:25" hidden="1" x14ac:dyDescent="0.25">
      <c r="A93" s="192">
        <f t="shared" si="7"/>
        <v>81</v>
      </c>
      <c r="B93" s="230"/>
      <c r="C93" s="1"/>
      <c r="D93" s="1"/>
      <c r="E93" s="51"/>
      <c r="F93" s="19"/>
      <c r="G93" s="37"/>
      <c r="H93" s="10"/>
      <c r="I93" s="10"/>
      <c r="J93" s="10"/>
      <c r="K93" s="10"/>
      <c r="L93" s="10"/>
      <c r="M93" s="10"/>
      <c r="N93" s="10"/>
      <c r="O93" s="10"/>
      <c r="P93" s="10"/>
      <c r="Q93" s="10"/>
      <c r="R93" s="10"/>
      <c r="S93" s="10"/>
      <c r="T93" s="10"/>
      <c r="U93" s="10"/>
      <c r="V93" s="10"/>
      <c r="W93" s="29">
        <f t="shared" si="4"/>
        <v>0</v>
      </c>
      <c r="X93" s="29">
        <f t="shared" si="5"/>
        <v>0</v>
      </c>
      <c r="Y93" s="128">
        <f t="shared" si="6"/>
        <v>0</v>
      </c>
    </row>
    <row r="94" spans="1:25" hidden="1" x14ac:dyDescent="0.25">
      <c r="A94" s="192">
        <f t="shared" si="7"/>
        <v>82</v>
      </c>
      <c r="B94" s="230"/>
      <c r="C94" s="1"/>
      <c r="D94" s="1"/>
      <c r="E94" s="51"/>
      <c r="F94" s="19"/>
      <c r="G94" s="37"/>
      <c r="H94" s="10"/>
      <c r="I94" s="10"/>
      <c r="J94" s="10"/>
      <c r="K94" s="10"/>
      <c r="L94" s="10"/>
      <c r="M94" s="10"/>
      <c r="N94" s="10"/>
      <c r="O94" s="10"/>
      <c r="P94" s="10"/>
      <c r="Q94" s="10"/>
      <c r="R94" s="10"/>
      <c r="S94" s="10"/>
      <c r="T94" s="10"/>
      <c r="U94" s="10"/>
      <c r="V94" s="10"/>
      <c r="W94" s="29">
        <f t="shared" si="4"/>
        <v>0</v>
      </c>
      <c r="X94" s="29">
        <f t="shared" si="5"/>
        <v>0</v>
      </c>
      <c r="Y94" s="128">
        <f t="shared" si="6"/>
        <v>0</v>
      </c>
    </row>
    <row r="95" spans="1:25" hidden="1" x14ac:dyDescent="0.25">
      <c r="A95" s="192">
        <f t="shared" si="7"/>
        <v>83</v>
      </c>
      <c r="B95" s="230"/>
      <c r="C95" s="1"/>
      <c r="D95" s="1"/>
      <c r="E95" s="51"/>
      <c r="F95" s="19"/>
      <c r="G95" s="37"/>
      <c r="H95" s="10"/>
      <c r="I95" s="10"/>
      <c r="J95" s="10"/>
      <c r="K95" s="10"/>
      <c r="L95" s="10"/>
      <c r="M95" s="10"/>
      <c r="N95" s="10"/>
      <c r="O95" s="10"/>
      <c r="P95" s="10"/>
      <c r="Q95" s="10"/>
      <c r="R95" s="10"/>
      <c r="S95" s="10"/>
      <c r="T95" s="10"/>
      <c r="U95" s="10"/>
      <c r="V95" s="10"/>
      <c r="W95" s="29">
        <f t="shared" si="4"/>
        <v>0</v>
      </c>
      <c r="X95" s="29">
        <f t="shared" si="5"/>
        <v>0</v>
      </c>
      <c r="Y95" s="128">
        <f t="shared" si="6"/>
        <v>0</v>
      </c>
    </row>
    <row r="96" spans="1:25" hidden="1" x14ac:dyDescent="0.25">
      <c r="A96" s="192">
        <f t="shared" si="7"/>
        <v>84</v>
      </c>
      <c r="B96" s="230"/>
      <c r="C96" s="1"/>
      <c r="D96" s="1"/>
      <c r="E96" s="51"/>
      <c r="F96" s="19"/>
      <c r="G96" s="37"/>
      <c r="H96" s="10"/>
      <c r="I96" s="10"/>
      <c r="J96" s="10"/>
      <c r="K96" s="10"/>
      <c r="L96" s="10"/>
      <c r="M96" s="10"/>
      <c r="N96" s="10"/>
      <c r="O96" s="10"/>
      <c r="P96" s="10"/>
      <c r="Q96" s="10"/>
      <c r="R96" s="10"/>
      <c r="S96" s="10"/>
      <c r="T96" s="10"/>
      <c r="U96" s="10"/>
      <c r="V96" s="10"/>
      <c r="W96" s="29">
        <f t="shared" si="4"/>
        <v>0</v>
      </c>
      <c r="X96" s="29">
        <f t="shared" si="5"/>
        <v>0</v>
      </c>
      <c r="Y96" s="128">
        <f t="shared" si="6"/>
        <v>0</v>
      </c>
    </row>
    <row r="97" spans="1:25" hidden="1" x14ac:dyDescent="0.25">
      <c r="A97" s="192">
        <f t="shared" si="7"/>
        <v>85</v>
      </c>
      <c r="B97" s="230"/>
      <c r="C97" s="1"/>
      <c r="D97" s="1"/>
      <c r="E97" s="51"/>
      <c r="F97" s="19"/>
      <c r="G97" s="37"/>
      <c r="H97" s="10"/>
      <c r="I97" s="10"/>
      <c r="J97" s="10"/>
      <c r="K97" s="10"/>
      <c r="L97" s="10"/>
      <c r="M97" s="10"/>
      <c r="N97" s="10"/>
      <c r="O97" s="10"/>
      <c r="P97" s="10"/>
      <c r="Q97" s="10"/>
      <c r="R97" s="10"/>
      <c r="S97" s="10"/>
      <c r="T97" s="10"/>
      <c r="U97" s="10"/>
      <c r="V97" s="10"/>
      <c r="W97" s="29">
        <f t="shared" si="4"/>
        <v>0</v>
      </c>
      <c r="X97" s="29">
        <f t="shared" si="5"/>
        <v>0</v>
      </c>
      <c r="Y97" s="128">
        <f t="shared" si="6"/>
        <v>0</v>
      </c>
    </row>
    <row r="98" spans="1:25" hidden="1" x14ac:dyDescent="0.25">
      <c r="A98" s="192">
        <f t="shared" si="7"/>
        <v>86</v>
      </c>
      <c r="B98" s="230"/>
      <c r="C98" s="1"/>
      <c r="D98" s="1"/>
      <c r="E98" s="51"/>
      <c r="F98" s="19"/>
      <c r="G98" s="37"/>
      <c r="H98" s="10"/>
      <c r="I98" s="10"/>
      <c r="J98" s="10"/>
      <c r="K98" s="10"/>
      <c r="L98" s="10"/>
      <c r="M98" s="10"/>
      <c r="N98" s="10"/>
      <c r="O98" s="10"/>
      <c r="P98" s="10"/>
      <c r="Q98" s="10"/>
      <c r="R98" s="10"/>
      <c r="S98" s="10"/>
      <c r="T98" s="10"/>
      <c r="U98" s="10"/>
      <c r="V98" s="10"/>
      <c r="W98" s="29">
        <f t="shared" si="4"/>
        <v>0</v>
      </c>
      <c r="X98" s="29">
        <f t="shared" si="5"/>
        <v>0</v>
      </c>
      <c r="Y98" s="128">
        <f t="shared" si="6"/>
        <v>0</v>
      </c>
    </row>
    <row r="99" spans="1:25" hidden="1" x14ac:dyDescent="0.25">
      <c r="A99" s="192">
        <f t="shared" si="7"/>
        <v>87</v>
      </c>
      <c r="B99" s="230"/>
      <c r="C99" s="1"/>
      <c r="D99" s="1"/>
      <c r="E99" s="51"/>
      <c r="F99" s="19"/>
      <c r="G99" s="37"/>
      <c r="H99" s="10"/>
      <c r="I99" s="10"/>
      <c r="J99" s="10"/>
      <c r="K99" s="10"/>
      <c r="L99" s="10"/>
      <c r="M99" s="10"/>
      <c r="N99" s="10"/>
      <c r="O99" s="10"/>
      <c r="P99" s="10"/>
      <c r="Q99" s="10"/>
      <c r="R99" s="10"/>
      <c r="S99" s="10"/>
      <c r="T99" s="10"/>
      <c r="U99" s="10"/>
      <c r="V99" s="10"/>
      <c r="W99" s="29">
        <f t="shared" si="4"/>
        <v>0</v>
      </c>
      <c r="X99" s="29">
        <f t="shared" si="5"/>
        <v>0</v>
      </c>
      <c r="Y99" s="128">
        <f t="shared" si="6"/>
        <v>0</v>
      </c>
    </row>
    <row r="100" spans="1:25" hidden="1" x14ac:dyDescent="0.25">
      <c r="A100" s="192">
        <f t="shared" si="7"/>
        <v>88</v>
      </c>
      <c r="B100" s="230"/>
      <c r="C100" s="1"/>
      <c r="D100" s="1"/>
      <c r="E100" s="51"/>
      <c r="F100" s="19"/>
      <c r="G100" s="52"/>
      <c r="H100" s="10"/>
      <c r="I100" s="10"/>
      <c r="J100" s="10"/>
      <c r="K100" s="10"/>
      <c r="L100" s="10"/>
      <c r="M100" s="10"/>
      <c r="N100" s="10"/>
      <c r="O100" s="10"/>
      <c r="P100" s="10"/>
      <c r="Q100" s="10"/>
      <c r="R100" s="10"/>
      <c r="S100" s="10"/>
      <c r="T100" s="10"/>
      <c r="U100" s="10"/>
      <c r="V100" s="10"/>
      <c r="W100" s="29">
        <f>SUM(G100:V100)</f>
        <v>0</v>
      </c>
      <c r="X100" s="29">
        <f t="shared" si="5"/>
        <v>0</v>
      </c>
      <c r="Y100" s="128">
        <f t="shared" si="6"/>
        <v>0</v>
      </c>
    </row>
    <row r="101" spans="1:25" hidden="1" x14ac:dyDescent="0.25">
      <c r="A101" s="192">
        <f t="shared" si="7"/>
        <v>89</v>
      </c>
      <c r="B101" s="230"/>
      <c r="C101" s="1"/>
      <c r="D101" s="1"/>
      <c r="E101" s="51"/>
      <c r="F101" s="19"/>
      <c r="G101" s="37"/>
      <c r="H101" s="10"/>
      <c r="I101" s="10"/>
      <c r="J101" s="10"/>
      <c r="K101" s="10"/>
      <c r="L101" s="10"/>
      <c r="M101" s="10"/>
      <c r="N101" s="10"/>
      <c r="O101" s="10"/>
      <c r="P101" s="10"/>
      <c r="Q101" s="10"/>
      <c r="R101" s="10"/>
      <c r="S101" s="10"/>
      <c r="T101" s="10"/>
      <c r="U101" s="10"/>
      <c r="V101" s="10"/>
      <c r="W101" s="29">
        <f t="shared" si="4"/>
        <v>0</v>
      </c>
      <c r="X101" s="29">
        <f t="shared" si="5"/>
        <v>0</v>
      </c>
      <c r="Y101" s="128">
        <f t="shared" si="6"/>
        <v>0</v>
      </c>
    </row>
    <row r="102" spans="1:25" hidden="1" x14ac:dyDescent="0.25">
      <c r="A102" s="192">
        <f t="shared" si="7"/>
        <v>90</v>
      </c>
      <c r="B102" s="230"/>
      <c r="C102" s="1"/>
      <c r="D102" s="1"/>
      <c r="E102" s="51"/>
      <c r="F102" s="19"/>
      <c r="G102" s="37"/>
      <c r="H102" s="10"/>
      <c r="I102" s="10"/>
      <c r="J102" s="10"/>
      <c r="K102" s="10"/>
      <c r="L102" s="10"/>
      <c r="M102" s="10"/>
      <c r="N102" s="10"/>
      <c r="O102" s="10"/>
      <c r="P102" s="10"/>
      <c r="Q102" s="10"/>
      <c r="R102" s="10"/>
      <c r="S102" s="10"/>
      <c r="T102" s="10"/>
      <c r="U102" s="10"/>
      <c r="V102" s="10"/>
      <c r="W102" s="29">
        <f t="shared" si="4"/>
        <v>0</v>
      </c>
      <c r="X102" s="29">
        <f t="shared" si="5"/>
        <v>0</v>
      </c>
      <c r="Y102" s="128">
        <f t="shared" si="6"/>
        <v>0</v>
      </c>
    </row>
    <row r="103" spans="1:25" hidden="1" x14ac:dyDescent="0.25">
      <c r="A103" s="192">
        <f t="shared" si="7"/>
        <v>91</v>
      </c>
      <c r="B103" s="230"/>
      <c r="C103" s="1"/>
      <c r="D103" s="1"/>
      <c r="E103" s="51"/>
      <c r="F103" s="19"/>
      <c r="G103" s="37"/>
      <c r="H103" s="10"/>
      <c r="I103" s="10"/>
      <c r="J103" s="10"/>
      <c r="K103" s="10"/>
      <c r="L103" s="10"/>
      <c r="M103" s="10"/>
      <c r="N103" s="10"/>
      <c r="O103" s="10"/>
      <c r="P103" s="10"/>
      <c r="Q103" s="10"/>
      <c r="R103" s="10"/>
      <c r="S103" s="10"/>
      <c r="T103" s="10"/>
      <c r="U103" s="10"/>
      <c r="V103" s="10"/>
      <c r="W103" s="29">
        <f t="shared" si="4"/>
        <v>0</v>
      </c>
      <c r="X103" s="29">
        <f t="shared" si="5"/>
        <v>0</v>
      </c>
      <c r="Y103" s="128">
        <f t="shared" si="6"/>
        <v>0</v>
      </c>
    </row>
    <row r="104" spans="1:25" hidden="1" x14ac:dyDescent="0.25">
      <c r="A104" s="192">
        <f t="shared" si="7"/>
        <v>92</v>
      </c>
      <c r="B104" s="230"/>
      <c r="C104" s="1"/>
      <c r="D104" s="1"/>
      <c r="E104" s="51"/>
      <c r="F104" s="19"/>
      <c r="G104" s="37"/>
      <c r="H104" s="10"/>
      <c r="I104" s="10"/>
      <c r="J104" s="10"/>
      <c r="K104" s="10"/>
      <c r="L104" s="10"/>
      <c r="M104" s="10"/>
      <c r="N104" s="10"/>
      <c r="O104" s="10"/>
      <c r="P104" s="10"/>
      <c r="Q104" s="10"/>
      <c r="R104" s="10"/>
      <c r="S104" s="10"/>
      <c r="T104" s="10"/>
      <c r="U104" s="10"/>
      <c r="V104" s="10"/>
      <c r="W104" s="29">
        <f t="shared" si="4"/>
        <v>0</v>
      </c>
      <c r="X104" s="29">
        <f t="shared" si="5"/>
        <v>0</v>
      </c>
      <c r="Y104" s="128">
        <f t="shared" si="6"/>
        <v>0</v>
      </c>
    </row>
    <row r="105" spans="1:25" hidden="1" x14ac:dyDescent="0.25">
      <c r="A105" s="192">
        <f t="shared" si="7"/>
        <v>93</v>
      </c>
      <c r="B105" s="230"/>
      <c r="C105" s="1"/>
      <c r="D105" s="1"/>
      <c r="E105" s="51"/>
      <c r="F105" s="19"/>
      <c r="G105" s="37"/>
      <c r="H105" s="10"/>
      <c r="I105" s="10"/>
      <c r="J105" s="10"/>
      <c r="K105" s="10"/>
      <c r="L105" s="10"/>
      <c r="M105" s="10"/>
      <c r="N105" s="10"/>
      <c r="O105" s="10"/>
      <c r="P105" s="10"/>
      <c r="Q105" s="10"/>
      <c r="R105" s="10"/>
      <c r="S105" s="10"/>
      <c r="T105" s="10"/>
      <c r="U105" s="10"/>
      <c r="V105" s="10"/>
      <c r="W105" s="29">
        <f t="shared" si="4"/>
        <v>0</v>
      </c>
      <c r="X105" s="29">
        <f t="shared" si="5"/>
        <v>0</v>
      </c>
      <c r="Y105" s="128">
        <f t="shared" si="6"/>
        <v>0</v>
      </c>
    </row>
    <row r="106" spans="1:25" hidden="1" x14ac:dyDescent="0.25">
      <c r="A106" s="192">
        <f t="shared" si="7"/>
        <v>94</v>
      </c>
      <c r="B106" s="230"/>
      <c r="C106" s="1"/>
      <c r="D106" s="1"/>
      <c r="E106" s="51"/>
      <c r="F106" s="19"/>
      <c r="G106" s="37"/>
      <c r="H106" s="10"/>
      <c r="I106" s="10"/>
      <c r="J106" s="10"/>
      <c r="K106" s="10"/>
      <c r="L106" s="10"/>
      <c r="M106" s="10"/>
      <c r="N106" s="10"/>
      <c r="O106" s="10"/>
      <c r="P106" s="10"/>
      <c r="Q106" s="10"/>
      <c r="R106" s="10"/>
      <c r="S106" s="10"/>
      <c r="T106" s="10"/>
      <c r="U106" s="10"/>
      <c r="V106" s="10"/>
      <c r="W106" s="29">
        <f t="shared" si="4"/>
        <v>0</v>
      </c>
      <c r="X106" s="29">
        <f t="shared" si="5"/>
        <v>0</v>
      </c>
      <c r="Y106" s="128">
        <f t="shared" si="6"/>
        <v>0</v>
      </c>
    </row>
    <row r="107" spans="1:25" hidden="1" x14ac:dyDescent="0.25">
      <c r="A107" s="192">
        <f t="shared" si="7"/>
        <v>95</v>
      </c>
      <c r="B107" s="230"/>
      <c r="C107" s="1"/>
      <c r="D107" s="1"/>
      <c r="E107" s="51"/>
      <c r="F107" s="19"/>
      <c r="G107" s="37"/>
      <c r="H107" s="10"/>
      <c r="I107" s="10"/>
      <c r="J107" s="10"/>
      <c r="K107" s="10"/>
      <c r="L107" s="10"/>
      <c r="M107" s="10"/>
      <c r="N107" s="10"/>
      <c r="O107" s="10"/>
      <c r="P107" s="10"/>
      <c r="Q107" s="10"/>
      <c r="R107" s="10"/>
      <c r="S107" s="10"/>
      <c r="T107" s="10"/>
      <c r="U107" s="10"/>
      <c r="V107" s="10"/>
      <c r="W107" s="29">
        <f t="shared" si="4"/>
        <v>0</v>
      </c>
      <c r="X107" s="29">
        <f t="shared" si="5"/>
        <v>0</v>
      </c>
      <c r="Y107" s="128">
        <f t="shared" si="6"/>
        <v>0</v>
      </c>
    </row>
    <row r="108" spans="1:25" hidden="1" x14ac:dyDescent="0.25">
      <c r="A108" s="192">
        <f t="shared" si="7"/>
        <v>96</v>
      </c>
      <c r="B108" s="230"/>
      <c r="C108" s="1"/>
      <c r="D108" s="1"/>
      <c r="E108" s="51"/>
      <c r="F108" s="19"/>
      <c r="G108" s="37"/>
      <c r="H108" s="10"/>
      <c r="I108" s="10"/>
      <c r="J108" s="10"/>
      <c r="K108" s="10"/>
      <c r="L108" s="10"/>
      <c r="M108" s="10"/>
      <c r="N108" s="10"/>
      <c r="O108" s="10"/>
      <c r="P108" s="10"/>
      <c r="Q108" s="10"/>
      <c r="R108" s="10"/>
      <c r="S108" s="10"/>
      <c r="T108" s="10"/>
      <c r="U108" s="10"/>
      <c r="V108" s="10"/>
      <c r="W108" s="29">
        <f t="shared" si="4"/>
        <v>0</v>
      </c>
      <c r="X108" s="29">
        <f t="shared" si="5"/>
        <v>0</v>
      </c>
      <c r="Y108" s="128">
        <f t="shared" si="6"/>
        <v>0</v>
      </c>
    </row>
    <row r="109" spans="1:25" hidden="1" x14ac:dyDescent="0.25">
      <c r="A109" s="192">
        <f t="shared" si="7"/>
        <v>97</v>
      </c>
      <c r="B109" s="230"/>
      <c r="C109" s="1"/>
      <c r="D109" s="1"/>
      <c r="E109" s="51"/>
      <c r="F109" s="19"/>
      <c r="G109" s="37"/>
      <c r="H109" s="10"/>
      <c r="I109" s="10"/>
      <c r="J109" s="10"/>
      <c r="K109" s="10"/>
      <c r="L109" s="10"/>
      <c r="M109" s="10"/>
      <c r="N109" s="10"/>
      <c r="O109" s="10"/>
      <c r="P109" s="10"/>
      <c r="Q109" s="10"/>
      <c r="R109" s="10"/>
      <c r="S109" s="10"/>
      <c r="T109" s="10"/>
      <c r="U109" s="10"/>
      <c r="V109" s="10"/>
      <c r="W109" s="29">
        <f t="shared" si="4"/>
        <v>0</v>
      </c>
      <c r="X109" s="29">
        <f t="shared" si="5"/>
        <v>0</v>
      </c>
      <c r="Y109" s="128">
        <f t="shared" si="6"/>
        <v>0</v>
      </c>
    </row>
    <row r="110" spans="1:25" hidden="1" x14ac:dyDescent="0.25">
      <c r="A110" s="192">
        <f t="shared" si="7"/>
        <v>98</v>
      </c>
      <c r="B110" s="230"/>
      <c r="C110" s="1"/>
      <c r="D110" s="1"/>
      <c r="E110" s="51"/>
      <c r="F110" s="19"/>
      <c r="G110" s="37"/>
      <c r="H110" s="10"/>
      <c r="I110" s="10"/>
      <c r="J110" s="10"/>
      <c r="K110" s="10"/>
      <c r="L110" s="10"/>
      <c r="M110" s="10"/>
      <c r="N110" s="10"/>
      <c r="O110" s="10"/>
      <c r="P110" s="10"/>
      <c r="Q110" s="10"/>
      <c r="R110" s="10"/>
      <c r="S110" s="10"/>
      <c r="T110" s="10"/>
      <c r="U110" s="10"/>
      <c r="V110" s="10"/>
      <c r="W110" s="29">
        <f t="shared" si="4"/>
        <v>0</v>
      </c>
      <c r="X110" s="29">
        <f t="shared" si="5"/>
        <v>0</v>
      </c>
      <c r="Y110" s="128">
        <f t="shared" si="6"/>
        <v>0</v>
      </c>
    </row>
    <row r="111" spans="1:25" hidden="1" x14ac:dyDescent="0.25">
      <c r="A111" s="192">
        <f t="shared" si="7"/>
        <v>99</v>
      </c>
      <c r="B111" s="230"/>
      <c r="C111" s="1"/>
      <c r="D111" s="1"/>
      <c r="E111" s="51"/>
      <c r="F111" s="19"/>
      <c r="G111" s="37"/>
      <c r="H111" s="10"/>
      <c r="I111" s="10"/>
      <c r="J111" s="10"/>
      <c r="K111" s="10"/>
      <c r="L111" s="10"/>
      <c r="M111" s="10"/>
      <c r="N111" s="10"/>
      <c r="O111" s="10"/>
      <c r="P111" s="10"/>
      <c r="Q111" s="10"/>
      <c r="R111" s="10"/>
      <c r="S111" s="10"/>
      <c r="T111" s="10"/>
      <c r="U111" s="10"/>
      <c r="V111" s="10"/>
      <c r="W111" s="29">
        <f t="shared" si="4"/>
        <v>0</v>
      </c>
      <c r="X111" s="29">
        <f t="shared" si="5"/>
        <v>0</v>
      </c>
      <c r="Y111" s="128">
        <f t="shared" si="6"/>
        <v>0</v>
      </c>
    </row>
    <row r="112" spans="1:25" hidden="1" x14ac:dyDescent="0.25">
      <c r="A112" s="192">
        <f t="shared" si="7"/>
        <v>100</v>
      </c>
      <c r="B112" s="230"/>
      <c r="C112" s="1"/>
      <c r="D112" s="1"/>
      <c r="E112" s="51"/>
      <c r="F112" s="19"/>
      <c r="G112" s="37"/>
      <c r="H112" s="10"/>
      <c r="I112" s="10"/>
      <c r="J112" s="10"/>
      <c r="K112" s="10"/>
      <c r="L112" s="10"/>
      <c r="M112" s="10"/>
      <c r="N112" s="10"/>
      <c r="O112" s="10"/>
      <c r="P112" s="10"/>
      <c r="Q112" s="10"/>
      <c r="R112" s="10"/>
      <c r="S112" s="10"/>
      <c r="T112" s="10"/>
      <c r="U112" s="10"/>
      <c r="V112" s="10"/>
      <c r="W112" s="29">
        <f t="shared" si="4"/>
        <v>0</v>
      </c>
      <c r="X112" s="29">
        <f t="shared" si="5"/>
        <v>0</v>
      </c>
      <c r="Y112" s="128">
        <f t="shared" si="6"/>
        <v>0</v>
      </c>
    </row>
    <row r="113" spans="1:25" ht="15.75" thickBot="1" x14ac:dyDescent="0.3">
      <c r="A113" s="192"/>
      <c r="B113" s="129"/>
      <c r="C113" s="74"/>
      <c r="D113" s="75"/>
      <c r="E113" s="76">
        <f>COUNT(F13:F112)</f>
        <v>0</v>
      </c>
      <c r="F113" s="73" t="str">
        <f>IFERROR(AVERAGE(F13:F112),"")</f>
        <v/>
      </c>
      <c r="G113" s="73"/>
      <c r="H113" s="9">
        <f t="shared" ref="H113:Y113" si="8">SUM(H13:H112)</f>
        <v>0</v>
      </c>
      <c r="I113" s="9">
        <f t="shared" si="8"/>
        <v>0</v>
      </c>
      <c r="J113" s="9">
        <f t="shared" si="8"/>
        <v>0</v>
      </c>
      <c r="K113" s="9">
        <f t="shared" si="8"/>
        <v>0</v>
      </c>
      <c r="L113" s="9">
        <f t="shared" si="8"/>
        <v>0</v>
      </c>
      <c r="M113" s="9">
        <f t="shared" si="8"/>
        <v>0</v>
      </c>
      <c r="N113" s="9">
        <f t="shared" si="8"/>
        <v>0</v>
      </c>
      <c r="O113" s="9">
        <f t="shared" si="8"/>
        <v>0</v>
      </c>
      <c r="P113" s="9">
        <f t="shared" si="8"/>
        <v>0</v>
      </c>
      <c r="Q113" s="9">
        <f t="shared" si="8"/>
        <v>0</v>
      </c>
      <c r="R113" s="9">
        <f t="shared" si="8"/>
        <v>0</v>
      </c>
      <c r="S113" s="9">
        <f t="shared" ref="S113" si="9">SUM(S13:S112)</f>
        <v>0</v>
      </c>
      <c r="T113" s="9">
        <f t="shared" si="8"/>
        <v>0</v>
      </c>
      <c r="U113" s="9">
        <f t="shared" si="8"/>
        <v>0</v>
      </c>
      <c r="V113" s="9">
        <f t="shared" si="8"/>
        <v>0</v>
      </c>
      <c r="W113" s="8">
        <f t="shared" si="8"/>
        <v>0</v>
      </c>
      <c r="X113" s="8">
        <f t="shared" si="8"/>
        <v>0</v>
      </c>
      <c r="Y113" s="130">
        <f t="shared" si="8"/>
        <v>0</v>
      </c>
    </row>
    <row r="114" spans="1:25" ht="21" customHeight="1" thickBot="1" x14ac:dyDescent="0.3">
      <c r="A114" s="192"/>
      <c r="B114" s="231"/>
      <c r="C114" s="231"/>
      <c r="D114" s="231"/>
      <c r="E114" s="231"/>
      <c r="F114" s="231"/>
      <c r="G114" s="231"/>
      <c r="H114" s="231"/>
      <c r="I114" s="231"/>
      <c r="J114" s="231"/>
      <c r="K114" s="231"/>
      <c r="L114" s="231"/>
      <c r="M114" s="231"/>
      <c r="N114" s="231"/>
      <c r="O114" s="231"/>
      <c r="P114" s="231"/>
      <c r="Q114" s="231"/>
      <c r="R114" s="231"/>
      <c r="S114" s="231"/>
      <c r="T114" s="231"/>
      <c r="U114" s="231"/>
      <c r="V114" s="231"/>
      <c r="W114" s="231"/>
      <c r="X114" s="231"/>
      <c r="Y114" s="231"/>
    </row>
    <row r="115" spans="1:25" ht="20.100000000000001" customHeight="1" x14ac:dyDescent="0.25">
      <c r="A115" s="192"/>
      <c r="B115" s="402" t="s">
        <v>22</v>
      </c>
      <c r="C115" s="403"/>
      <c r="D115" s="403"/>
      <c r="E115" s="403"/>
      <c r="F115" s="403"/>
      <c r="G115" s="403"/>
      <c r="H115" s="403"/>
      <c r="I115" s="403"/>
      <c r="J115" s="403"/>
      <c r="K115" s="403"/>
      <c r="L115" s="403"/>
      <c r="M115" s="403"/>
      <c r="N115" s="403"/>
      <c r="O115" s="403"/>
      <c r="P115" s="403"/>
      <c r="Q115" s="403"/>
      <c r="R115" s="403"/>
      <c r="S115" s="403"/>
      <c r="T115" s="403"/>
      <c r="U115" s="403"/>
      <c r="V115" s="403"/>
      <c r="W115" s="403"/>
      <c r="X115" s="403"/>
      <c r="Y115" s="404"/>
    </row>
    <row r="116" spans="1:25" ht="24.95" customHeight="1" thickBot="1" x14ac:dyDescent="0.3">
      <c r="A116" s="192"/>
      <c r="B116" s="405"/>
      <c r="C116" s="406"/>
      <c r="D116" s="406"/>
      <c r="E116" s="406"/>
      <c r="F116" s="406"/>
      <c r="G116" s="406"/>
      <c r="H116" s="406"/>
      <c r="I116" s="406"/>
      <c r="J116" s="406"/>
      <c r="K116" s="406"/>
      <c r="L116" s="406"/>
      <c r="M116" s="406"/>
      <c r="N116" s="406"/>
      <c r="O116" s="406"/>
      <c r="P116" s="406"/>
      <c r="Q116" s="406"/>
      <c r="R116" s="406"/>
      <c r="S116" s="406"/>
      <c r="T116" s="406"/>
      <c r="U116" s="406"/>
      <c r="V116" s="406"/>
      <c r="W116" s="406"/>
      <c r="X116" s="406"/>
      <c r="Y116" s="407"/>
    </row>
    <row r="117" spans="1:25" ht="33.75" customHeight="1" thickBot="1" x14ac:dyDescent="0.3">
      <c r="A117" s="192"/>
      <c r="B117" s="232"/>
      <c r="C117" s="233"/>
      <c r="D117" s="233"/>
      <c r="E117" s="233"/>
      <c r="F117" s="233"/>
      <c r="G117" s="233"/>
      <c r="H117" s="368" t="s">
        <v>23</v>
      </c>
      <c r="I117" s="369"/>
      <c r="J117" s="369"/>
      <c r="K117" s="369"/>
      <c r="L117" s="369"/>
      <c r="M117" s="369"/>
      <c r="N117" s="369"/>
      <c r="O117" s="369"/>
      <c r="P117" s="369"/>
      <c r="Q117" s="369"/>
      <c r="R117" s="370"/>
      <c r="S117" s="368" t="s">
        <v>24</v>
      </c>
      <c r="T117" s="369"/>
      <c r="U117" s="370"/>
      <c r="V117" s="53"/>
      <c r="W117" s="234"/>
      <c r="X117" s="234"/>
      <c r="Y117" s="235"/>
    </row>
    <row r="118" spans="1:25" ht="41.25" customHeight="1" x14ac:dyDescent="0.25">
      <c r="A118" s="192"/>
      <c r="B118" s="374" t="s">
        <v>25</v>
      </c>
      <c r="C118" s="374" t="s">
        <v>26</v>
      </c>
      <c r="D118" s="374" t="s">
        <v>27</v>
      </c>
      <c r="E118" s="374" t="s">
        <v>28</v>
      </c>
      <c r="F118" s="371" t="s">
        <v>29</v>
      </c>
      <c r="G118" s="371" t="s">
        <v>30</v>
      </c>
      <c r="H118" s="38" t="s">
        <v>13</v>
      </c>
      <c r="I118" s="38" t="s">
        <v>13</v>
      </c>
      <c r="J118" s="38" t="s">
        <v>13</v>
      </c>
      <c r="K118" s="38" t="s">
        <v>13</v>
      </c>
      <c r="L118" s="38" t="s">
        <v>13</v>
      </c>
      <c r="M118" s="38" t="s">
        <v>13</v>
      </c>
      <c r="N118" s="38" t="s">
        <v>13</v>
      </c>
      <c r="O118" s="38" t="s">
        <v>13</v>
      </c>
      <c r="P118" s="38" t="s">
        <v>13</v>
      </c>
      <c r="Q118" s="39" t="s">
        <v>13</v>
      </c>
      <c r="R118" s="39" t="s">
        <v>13</v>
      </c>
      <c r="S118" s="377" t="s">
        <v>31</v>
      </c>
      <c r="T118" s="378"/>
      <c r="U118" s="379"/>
      <c r="V118" s="292" t="s">
        <v>32</v>
      </c>
      <c r="W118" s="363" t="s">
        <v>33</v>
      </c>
      <c r="X118" s="295" t="s">
        <v>15</v>
      </c>
      <c r="Y118" s="408" t="s">
        <v>16</v>
      </c>
    </row>
    <row r="119" spans="1:25" ht="38.25" customHeight="1" x14ac:dyDescent="0.25">
      <c r="A119" s="192"/>
      <c r="B119" s="375"/>
      <c r="C119" s="375"/>
      <c r="D119" s="375"/>
      <c r="E119" s="375"/>
      <c r="F119" s="372"/>
      <c r="G119" s="372" t="s">
        <v>17</v>
      </c>
      <c r="H119" s="5" t="s">
        <v>17</v>
      </c>
      <c r="I119" s="5" t="s">
        <v>17</v>
      </c>
      <c r="J119" s="5" t="s">
        <v>17</v>
      </c>
      <c r="K119" s="5" t="s">
        <v>17</v>
      </c>
      <c r="L119" s="5" t="s">
        <v>17</v>
      </c>
      <c r="M119" s="5" t="s">
        <v>17</v>
      </c>
      <c r="N119" s="5" t="s">
        <v>17</v>
      </c>
      <c r="O119" s="5" t="s">
        <v>17</v>
      </c>
      <c r="P119" s="5" t="s">
        <v>17</v>
      </c>
      <c r="Q119" s="14" t="s">
        <v>17</v>
      </c>
      <c r="R119" s="14" t="s">
        <v>17</v>
      </c>
      <c r="S119" s="380"/>
      <c r="T119" s="381"/>
      <c r="U119" s="382"/>
      <c r="V119" s="293"/>
      <c r="W119" s="364"/>
      <c r="X119" s="296"/>
      <c r="Y119" s="409"/>
    </row>
    <row r="120" spans="1:25" ht="33.75" customHeight="1" x14ac:dyDescent="0.25">
      <c r="A120" s="192"/>
      <c r="B120" s="375"/>
      <c r="C120" s="375"/>
      <c r="D120" s="375"/>
      <c r="E120" s="375"/>
      <c r="F120" s="372"/>
      <c r="G120" s="372" t="s">
        <v>18</v>
      </c>
      <c r="H120" s="5" t="s">
        <v>18</v>
      </c>
      <c r="I120" s="5" t="s">
        <v>18</v>
      </c>
      <c r="J120" s="5" t="s">
        <v>18</v>
      </c>
      <c r="K120" s="5" t="s">
        <v>18</v>
      </c>
      <c r="L120" s="5" t="s">
        <v>18</v>
      </c>
      <c r="M120" s="5" t="s">
        <v>18</v>
      </c>
      <c r="N120" s="5" t="s">
        <v>18</v>
      </c>
      <c r="O120" s="5" t="s">
        <v>18</v>
      </c>
      <c r="P120" s="5" t="s">
        <v>18</v>
      </c>
      <c r="Q120" s="14" t="s">
        <v>18</v>
      </c>
      <c r="R120" s="14" t="s">
        <v>18</v>
      </c>
      <c r="S120" s="380"/>
      <c r="T120" s="381"/>
      <c r="U120" s="382"/>
      <c r="V120" s="293"/>
      <c r="W120" s="364"/>
      <c r="X120" s="296"/>
      <c r="Y120" s="409"/>
    </row>
    <row r="121" spans="1:25" ht="30.75" customHeight="1" thickBot="1" x14ac:dyDescent="0.3">
      <c r="A121" s="192"/>
      <c r="B121" s="375"/>
      <c r="C121" s="375"/>
      <c r="D121" s="375"/>
      <c r="E121" s="375"/>
      <c r="F121" s="372"/>
      <c r="G121" s="372" t="s">
        <v>19</v>
      </c>
      <c r="H121" s="5" t="s">
        <v>19</v>
      </c>
      <c r="I121" s="5" t="s">
        <v>19</v>
      </c>
      <c r="J121" s="5" t="s">
        <v>19</v>
      </c>
      <c r="K121" s="5" t="s">
        <v>19</v>
      </c>
      <c r="L121" s="5" t="s">
        <v>19</v>
      </c>
      <c r="M121" s="5" t="s">
        <v>19</v>
      </c>
      <c r="N121" s="5" t="s">
        <v>19</v>
      </c>
      <c r="O121" s="5" t="s">
        <v>19</v>
      </c>
      <c r="P121" s="5" t="s">
        <v>19</v>
      </c>
      <c r="Q121" s="5" t="s">
        <v>19</v>
      </c>
      <c r="R121" s="5" t="s">
        <v>19</v>
      </c>
      <c r="S121" s="383"/>
      <c r="T121" s="384"/>
      <c r="U121" s="385"/>
      <c r="V121" s="293"/>
      <c r="W121" s="364"/>
      <c r="X121" s="296"/>
      <c r="Y121" s="409"/>
    </row>
    <row r="122" spans="1:25" ht="69" customHeight="1" thickBot="1" x14ac:dyDescent="0.3">
      <c r="A122" s="192"/>
      <c r="B122" s="376"/>
      <c r="C122" s="376"/>
      <c r="D122" s="376"/>
      <c r="E122" s="376"/>
      <c r="F122" s="373"/>
      <c r="G122" s="373" t="s">
        <v>21</v>
      </c>
      <c r="H122" s="13" t="s">
        <v>21</v>
      </c>
      <c r="I122" s="13" t="s">
        <v>21</v>
      </c>
      <c r="J122" s="13" t="s">
        <v>21</v>
      </c>
      <c r="K122" s="13" t="s">
        <v>34</v>
      </c>
      <c r="L122" s="13" t="s">
        <v>34</v>
      </c>
      <c r="M122" s="13" t="s">
        <v>34</v>
      </c>
      <c r="N122" s="13" t="s">
        <v>34</v>
      </c>
      <c r="O122" s="13" t="s">
        <v>35</v>
      </c>
      <c r="P122" s="13" t="s">
        <v>35</v>
      </c>
      <c r="Q122" s="15" t="s">
        <v>21</v>
      </c>
      <c r="R122" s="15" t="s">
        <v>21</v>
      </c>
      <c r="S122" s="32" t="s">
        <v>36</v>
      </c>
      <c r="T122" s="33" t="s">
        <v>37</v>
      </c>
      <c r="U122" s="34" t="s">
        <v>38</v>
      </c>
      <c r="V122" s="294"/>
      <c r="W122" s="365"/>
      <c r="X122" s="297"/>
      <c r="Y122" s="410"/>
    </row>
    <row r="123" spans="1:25" ht="19.5" customHeight="1" x14ac:dyDescent="0.25">
      <c r="A123" s="192">
        <v>1</v>
      </c>
      <c r="B123" s="131"/>
      <c r="C123" s="54"/>
      <c r="D123" s="55"/>
      <c r="E123" s="43"/>
      <c r="F123" s="52"/>
      <c r="G123" s="37"/>
      <c r="H123" s="10"/>
      <c r="I123" s="10"/>
      <c r="J123" s="10"/>
      <c r="K123" s="10"/>
      <c r="L123" s="10"/>
      <c r="M123" s="10"/>
      <c r="N123" s="10"/>
      <c r="O123" s="10"/>
      <c r="P123" s="10"/>
      <c r="Q123" s="10"/>
      <c r="R123" s="10"/>
      <c r="S123" s="10"/>
      <c r="T123" s="243">
        <v>160</v>
      </c>
      <c r="U123" s="16">
        <f>T123*S123</f>
        <v>0</v>
      </c>
      <c r="V123" s="16">
        <f>SUM(H123:R123)</f>
        <v>0</v>
      </c>
      <c r="W123" s="16">
        <f>U123+V123</f>
        <v>0</v>
      </c>
      <c r="X123" s="17">
        <f>IF(W123&gt;0,IF(W123&lt;=2000,W123,2000),0)</f>
        <v>0</v>
      </c>
      <c r="Y123" s="132">
        <f t="shared" ref="Y123:Y159" si="10">W123-X123</f>
        <v>0</v>
      </c>
    </row>
    <row r="124" spans="1:25" x14ac:dyDescent="0.25">
      <c r="A124" s="192">
        <f>A123+1</f>
        <v>2</v>
      </c>
      <c r="B124" s="133"/>
      <c r="C124" s="56"/>
      <c r="D124" s="55"/>
      <c r="E124" s="43"/>
      <c r="F124" s="52"/>
      <c r="G124" s="37"/>
      <c r="H124" s="10"/>
      <c r="I124" s="10"/>
      <c r="J124" s="10"/>
      <c r="K124" s="10"/>
      <c r="L124" s="10"/>
      <c r="M124" s="10"/>
      <c r="N124" s="10"/>
      <c r="O124" s="10"/>
      <c r="P124" s="10"/>
      <c r="Q124" s="10"/>
      <c r="R124" s="10"/>
      <c r="S124" s="10"/>
      <c r="T124" s="243">
        <v>160</v>
      </c>
      <c r="U124" s="16">
        <f>T124*S124</f>
        <v>0</v>
      </c>
      <c r="V124" s="16">
        <f t="shared" ref="V124:V187" si="11">SUM(H124:R124)</f>
        <v>0</v>
      </c>
      <c r="W124" s="16">
        <f t="shared" ref="W124:W159" si="12">U124+V124</f>
        <v>0</v>
      </c>
      <c r="X124" s="6">
        <f t="shared" ref="X124:X159" si="13">IF(W124&gt;0,IF(W124&lt;=2000,W124,2000),0)</f>
        <v>0</v>
      </c>
      <c r="Y124" s="134">
        <f t="shared" si="10"/>
        <v>0</v>
      </c>
    </row>
    <row r="125" spans="1:25" x14ac:dyDescent="0.25">
      <c r="A125" s="192">
        <f t="shared" ref="A125:A291" si="14">A124+1</f>
        <v>3</v>
      </c>
      <c r="B125" s="133"/>
      <c r="C125" s="56"/>
      <c r="D125" s="55"/>
      <c r="E125" s="43"/>
      <c r="F125" s="52"/>
      <c r="G125" s="37"/>
      <c r="H125" s="10"/>
      <c r="I125" s="10"/>
      <c r="J125" s="10"/>
      <c r="K125" s="10"/>
      <c r="L125" s="10"/>
      <c r="M125" s="10"/>
      <c r="N125" s="10"/>
      <c r="O125" s="10"/>
      <c r="P125" s="10"/>
      <c r="Q125" s="10"/>
      <c r="R125" s="10"/>
      <c r="S125" s="10"/>
      <c r="T125" s="243">
        <v>160</v>
      </c>
      <c r="U125" s="16">
        <f t="shared" ref="U125:U159" si="15">T125*S125</f>
        <v>0</v>
      </c>
      <c r="V125" s="16">
        <f t="shared" si="11"/>
        <v>0</v>
      </c>
      <c r="W125" s="16">
        <f t="shared" si="12"/>
        <v>0</v>
      </c>
      <c r="X125" s="6">
        <f t="shared" si="13"/>
        <v>0</v>
      </c>
      <c r="Y125" s="134">
        <f t="shared" si="10"/>
        <v>0</v>
      </c>
    </row>
    <row r="126" spans="1:25" x14ac:dyDescent="0.25">
      <c r="A126" s="192">
        <f t="shared" si="14"/>
        <v>4</v>
      </c>
      <c r="B126" s="133"/>
      <c r="C126" s="56"/>
      <c r="D126" s="55"/>
      <c r="E126" s="43"/>
      <c r="F126" s="52"/>
      <c r="G126" s="37"/>
      <c r="H126" s="10"/>
      <c r="I126" s="10"/>
      <c r="J126" s="10"/>
      <c r="K126" s="10"/>
      <c r="L126" s="10"/>
      <c r="M126" s="10"/>
      <c r="N126" s="10"/>
      <c r="O126" s="10"/>
      <c r="P126" s="10"/>
      <c r="Q126" s="10"/>
      <c r="R126" s="10"/>
      <c r="S126" s="10"/>
      <c r="T126" s="243">
        <v>160</v>
      </c>
      <c r="U126" s="16">
        <f t="shared" si="15"/>
        <v>0</v>
      </c>
      <c r="V126" s="16">
        <f t="shared" si="11"/>
        <v>0</v>
      </c>
      <c r="W126" s="16">
        <f t="shared" si="12"/>
        <v>0</v>
      </c>
      <c r="X126" s="6">
        <f t="shared" si="13"/>
        <v>0</v>
      </c>
      <c r="Y126" s="134">
        <f t="shared" si="10"/>
        <v>0</v>
      </c>
    </row>
    <row r="127" spans="1:25" x14ac:dyDescent="0.25">
      <c r="A127" s="192">
        <f t="shared" si="14"/>
        <v>5</v>
      </c>
      <c r="B127" s="135"/>
      <c r="C127" s="40"/>
      <c r="D127" s="55"/>
      <c r="E127" s="43"/>
      <c r="F127" s="52"/>
      <c r="G127" s="37"/>
      <c r="H127" s="10"/>
      <c r="I127" s="10"/>
      <c r="J127" s="10"/>
      <c r="K127" s="10"/>
      <c r="L127" s="10"/>
      <c r="M127" s="10"/>
      <c r="N127" s="10"/>
      <c r="O127" s="10"/>
      <c r="P127" s="10"/>
      <c r="Q127" s="10"/>
      <c r="R127" s="10"/>
      <c r="S127" s="10"/>
      <c r="T127" s="243">
        <v>160</v>
      </c>
      <c r="U127" s="16">
        <f t="shared" si="15"/>
        <v>0</v>
      </c>
      <c r="V127" s="16">
        <f t="shared" si="11"/>
        <v>0</v>
      </c>
      <c r="W127" s="16">
        <f t="shared" si="12"/>
        <v>0</v>
      </c>
      <c r="X127" s="6">
        <f t="shared" si="13"/>
        <v>0</v>
      </c>
      <c r="Y127" s="134">
        <f t="shared" si="10"/>
        <v>0</v>
      </c>
    </row>
    <row r="128" spans="1:25" x14ac:dyDescent="0.25">
      <c r="A128" s="192">
        <f t="shared" si="14"/>
        <v>6</v>
      </c>
      <c r="B128" s="136"/>
      <c r="C128" s="41"/>
      <c r="D128" s="55"/>
      <c r="E128" s="43"/>
      <c r="F128" s="52"/>
      <c r="G128" s="37"/>
      <c r="H128" s="10"/>
      <c r="I128" s="10"/>
      <c r="J128" s="10"/>
      <c r="K128" s="10"/>
      <c r="L128" s="10"/>
      <c r="M128" s="10"/>
      <c r="N128" s="10"/>
      <c r="O128" s="10"/>
      <c r="P128" s="10"/>
      <c r="Q128" s="10"/>
      <c r="R128" s="10"/>
      <c r="S128" s="10"/>
      <c r="T128" s="243">
        <v>160</v>
      </c>
      <c r="U128" s="16">
        <f t="shared" si="15"/>
        <v>0</v>
      </c>
      <c r="V128" s="16">
        <f t="shared" si="11"/>
        <v>0</v>
      </c>
      <c r="W128" s="16">
        <f t="shared" si="12"/>
        <v>0</v>
      </c>
      <c r="X128" s="6">
        <f t="shared" si="13"/>
        <v>0</v>
      </c>
      <c r="Y128" s="134">
        <f t="shared" si="10"/>
        <v>0</v>
      </c>
    </row>
    <row r="129" spans="1:25" x14ac:dyDescent="0.25">
      <c r="A129" s="192">
        <f t="shared" si="14"/>
        <v>7</v>
      </c>
      <c r="B129" s="136"/>
      <c r="C129" s="41"/>
      <c r="D129" s="55"/>
      <c r="E129" s="43"/>
      <c r="F129" s="52"/>
      <c r="G129" s="37"/>
      <c r="H129" s="10"/>
      <c r="I129" s="10"/>
      <c r="J129" s="10"/>
      <c r="K129" s="10"/>
      <c r="L129" s="10"/>
      <c r="M129" s="10"/>
      <c r="N129" s="10"/>
      <c r="O129" s="10"/>
      <c r="P129" s="10"/>
      <c r="Q129" s="10"/>
      <c r="R129" s="10"/>
      <c r="S129" s="10"/>
      <c r="T129" s="243">
        <v>160</v>
      </c>
      <c r="U129" s="16">
        <f t="shared" si="15"/>
        <v>0</v>
      </c>
      <c r="V129" s="16">
        <f t="shared" si="11"/>
        <v>0</v>
      </c>
      <c r="W129" s="16">
        <f t="shared" si="12"/>
        <v>0</v>
      </c>
      <c r="X129" s="6">
        <f t="shared" si="13"/>
        <v>0</v>
      </c>
      <c r="Y129" s="134">
        <f t="shared" si="10"/>
        <v>0</v>
      </c>
    </row>
    <row r="130" spans="1:25" x14ac:dyDescent="0.25">
      <c r="A130" s="192">
        <f t="shared" si="14"/>
        <v>8</v>
      </c>
      <c r="B130" s="136"/>
      <c r="C130" s="41"/>
      <c r="D130" s="55"/>
      <c r="E130" s="43"/>
      <c r="F130" s="52"/>
      <c r="G130" s="37"/>
      <c r="H130" s="10"/>
      <c r="I130" s="10"/>
      <c r="J130" s="10"/>
      <c r="K130" s="10"/>
      <c r="L130" s="10"/>
      <c r="M130" s="10"/>
      <c r="N130" s="10"/>
      <c r="O130" s="10"/>
      <c r="P130" s="10"/>
      <c r="Q130" s="10"/>
      <c r="R130" s="10"/>
      <c r="S130" s="10"/>
      <c r="T130" s="243">
        <v>160</v>
      </c>
      <c r="U130" s="16">
        <f t="shared" si="15"/>
        <v>0</v>
      </c>
      <c r="V130" s="16">
        <f t="shared" si="11"/>
        <v>0</v>
      </c>
      <c r="W130" s="16">
        <f t="shared" si="12"/>
        <v>0</v>
      </c>
      <c r="X130" s="6">
        <f t="shared" si="13"/>
        <v>0</v>
      </c>
      <c r="Y130" s="134">
        <f t="shared" si="10"/>
        <v>0</v>
      </c>
    </row>
    <row r="131" spans="1:25" x14ac:dyDescent="0.25">
      <c r="A131" s="192">
        <f t="shared" si="14"/>
        <v>9</v>
      </c>
      <c r="B131" s="136"/>
      <c r="C131" s="41"/>
      <c r="D131" s="55"/>
      <c r="E131" s="43"/>
      <c r="F131" s="52"/>
      <c r="G131" s="37"/>
      <c r="H131" s="10"/>
      <c r="I131" s="10"/>
      <c r="J131" s="10"/>
      <c r="K131" s="10"/>
      <c r="L131" s="10"/>
      <c r="M131" s="10"/>
      <c r="N131" s="10"/>
      <c r="O131" s="10"/>
      <c r="P131" s="10"/>
      <c r="Q131" s="10"/>
      <c r="R131" s="10"/>
      <c r="S131" s="10"/>
      <c r="T131" s="243">
        <v>160</v>
      </c>
      <c r="U131" s="16">
        <f t="shared" si="15"/>
        <v>0</v>
      </c>
      <c r="V131" s="16">
        <f t="shared" si="11"/>
        <v>0</v>
      </c>
      <c r="W131" s="16">
        <f t="shared" si="12"/>
        <v>0</v>
      </c>
      <c r="X131" s="6">
        <f t="shared" si="13"/>
        <v>0</v>
      </c>
      <c r="Y131" s="134">
        <f t="shared" si="10"/>
        <v>0</v>
      </c>
    </row>
    <row r="132" spans="1:25" x14ac:dyDescent="0.25">
      <c r="A132" s="192">
        <f t="shared" si="14"/>
        <v>10</v>
      </c>
      <c r="B132" s="136"/>
      <c r="C132" s="41"/>
      <c r="D132" s="55"/>
      <c r="E132" s="43"/>
      <c r="F132" s="52"/>
      <c r="G132" s="37"/>
      <c r="H132" s="10"/>
      <c r="I132" s="10"/>
      <c r="J132" s="10"/>
      <c r="K132" s="10"/>
      <c r="L132" s="10"/>
      <c r="M132" s="10"/>
      <c r="N132" s="10"/>
      <c r="O132" s="10"/>
      <c r="P132" s="10"/>
      <c r="Q132" s="10"/>
      <c r="R132" s="10"/>
      <c r="S132" s="10"/>
      <c r="T132" s="243">
        <v>160</v>
      </c>
      <c r="U132" s="16">
        <f t="shared" si="15"/>
        <v>0</v>
      </c>
      <c r="V132" s="16">
        <f t="shared" si="11"/>
        <v>0</v>
      </c>
      <c r="W132" s="16">
        <f t="shared" si="12"/>
        <v>0</v>
      </c>
      <c r="X132" s="6">
        <f t="shared" si="13"/>
        <v>0</v>
      </c>
      <c r="Y132" s="134">
        <f t="shared" si="10"/>
        <v>0</v>
      </c>
    </row>
    <row r="133" spans="1:25" x14ac:dyDescent="0.25">
      <c r="A133" s="192">
        <f t="shared" si="14"/>
        <v>11</v>
      </c>
      <c r="B133" s="136"/>
      <c r="C133" s="41"/>
      <c r="D133" s="55"/>
      <c r="E133" s="43"/>
      <c r="F133" s="52"/>
      <c r="G133" s="37"/>
      <c r="H133" s="10"/>
      <c r="I133" s="10"/>
      <c r="J133" s="10"/>
      <c r="K133" s="10"/>
      <c r="L133" s="10"/>
      <c r="M133" s="10"/>
      <c r="N133" s="10"/>
      <c r="O133" s="10"/>
      <c r="P133" s="10"/>
      <c r="Q133" s="10"/>
      <c r="R133" s="10"/>
      <c r="S133" s="10"/>
      <c r="T133" s="243">
        <v>160</v>
      </c>
      <c r="U133" s="16">
        <f t="shared" si="15"/>
        <v>0</v>
      </c>
      <c r="V133" s="16">
        <f t="shared" si="11"/>
        <v>0</v>
      </c>
      <c r="W133" s="16">
        <f t="shared" si="12"/>
        <v>0</v>
      </c>
      <c r="X133" s="6">
        <f t="shared" si="13"/>
        <v>0</v>
      </c>
      <c r="Y133" s="134">
        <f t="shared" si="10"/>
        <v>0</v>
      </c>
    </row>
    <row r="134" spans="1:25" x14ac:dyDescent="0.25">
      <c r="A134" s="192">
        <f t="shared" si="14"/>
        <v>12</v>
      </c>
      <c r="B134" s="136"/>
      <c r="C134" s="41"/>
      <c r="D134" s="55"/>
      <c r="E134" s="43"/>
      <c r="F134" s="52"/>
      <c r="G134" s="37"/>
      <c r="H134" s="10"/>
      <c r="I134" s="10"/>
      <c r="J134" s="10"/>
      <c r="K134" s="10"/>
      <c r="L134" s="10"/>
      <c r="M134" s="10"/>
      <c r="N134" s="10"/>
      <c r="O134" s="10"/>
      <c r="P134" s="10"/>
      <c r="Q134" s="10"/>
      <c r="R134" s="10"/>
      <c r="S134" s="10"/>
      <c r="T134" s="243">
        <v>160</v>
      </c>
      <c r="U134" s="16">
        <f t="shared" si="15"/>
        <v>0</v>
      </c>
      <c r="V134" s="16">
        <f t="shared" si="11"/>
        <v>0</v>
      </c>
      <c r="W134" s="16">
        <f t="shared" si="12"/>
        <v>0</v>
      </c>
      <c r="X134" s="6">
        <f t="shared" si="13"/>
        <v>0</v>
      </c>
      <c r="Y134" s="134">
        <f t="shared" si="10"/>
        <v>0</v>
      </c>
    </row>
    <row r="135" spans="1:25" x14ac:dyDescent="0.25">
      <c r="A135" s="192">
        <f t="shared" si="14"/>
        <v>13</v>
      </c>
      <c r="B135" s="136"/>
      <c r="C135" s="41"/>
      <c r="D135" s="55"/>
      <c r="E135" s="43"/>
      <c r="F135" s="52"/>
      <c r="G135" s="37"/>
      <c r="H135" s="10"/>
      <c r="I135" s="10"/>
      <c r="J135" s="10"/>
      <c r="K135" s="10"/>
      <c r="L135" s="10"/>
      <c r="M135" s="10"/>
      <c r="N135" s="10"/>
      <c r="O135" s="10"/>
      <c r="P135" s="10"/>
      <c r="Q135" s="10"/>
      <c r="R135" s="10"/>
      <c r="S135" s="10"/>
      <c r="T135" s="243">
        <v>160</v>
      </c>
      <c r="U135" s="16">
        <f t="shared" si="15"/>
        <v>0</v>
      </c>
      <c r="V135" s="16">
        <f t="shared" si="11"/>
        <v>0</v>
      </c>
      <c r="W135" s="16">
        <f t="shared" si="12"/>
        <v>0</v>
      </c>
      <c r="X135" s="6">
        <f t="shared" si="13"/>
        <v>0</v>
      </c>
      <c r="Y135" s="134">
        <f t="shared" si="10"/>
        <v>0</v>
      </c>
    </row>
    <row r="136" spans="1:25" x14ac:dyDescent="0.25">
      <c r="A136" s="192">
        <f t="shared" si="14"/>
        <v>14</v>
      </c>
      <c r="B136" s="136"/>
      <c r="C136" s="41"/>
      <c r="D136" s="55"/>
      <c r="E136" s="43"/>
      <c r="F136" s="52"/>
      <c r="G136" s="37"/>
      <c r="H136" s="10"/>
      <c r="I136" s="10"/>
      <c r="J136" s="10"/>
      <c r="K136" s="10"/>
      <c r="L136" s="10"/>
      <c r="M136" s="10"/>
      <c r="N136" s="10"/>
      <c r="O136" s="10"/>
      <c r="P136" s="10"/>
      <c r="Q136" s="10"/>
      <c r="R136" s="10"/>
      <c r="S136" s="10"/>
      <c r="T136" s="243">
        <v>160</v>
      </c>
      <c r="U136" s="16">
        <f t="shared" si="15"/>
        <v>0</v>
      </c>
      <c r="V136" s="16">
        <f t="shared" si="11"/>
        <v>0</v>
      </c>
      <c r="W136" s="16">
        <f t="shared" si="12"/>
        <v>0</v>
      </c>
      <c r="X136" s="6">
        <f t="shared" si="13"/>
        <v>0</v>
      </c>
      <c r="Y136" s="134">
        <f t="shared" si="10"/>
        <v>0</v>
      </c>
    </row>
    <row r="137" spans="1:25" x14ac:dyDescent="0.25">
      <c r="A137" s="192">
        <f t="shared" si="14"/>
        <v>15</v>
      </c>
      <c r="B137" s="136"/>
      <c r="C137" s="41"/>
      <c r="D137" s="55"/>
      <c r="E137" s="43"/>
      <c r="F137" s="52"/>
      <c r="G137" s="37"/>
      <c r="H137" s="10"/>
      <c r="I137" s="10"/>
      <c r="J137" s="10"/>
      <c r="K137" s="10"/>
      <c r="L137" s="10"/>
      <c r="M137" s="10"/>
      <c r="N137" s="10"/>
      <c r="O137" s="10"/>
      <c r="P137" s="10"/>
      <c r="Q137" s="10"/>
      <c r="R137" s="10"/>
      <c r="S137" s="10"/>
      <c r="T137" s="243">
        <v>160</v>
      </c>
      <c r="U137" s="16">
        <f t="shared" si="15"/>
        <v>0</v>
      </c>
      <c r="V137" s="16">
        <f t="shared" si="11"/>
        <v>0</v>
      </c>
      <c r="W137" s="16">
        <f t="shared" si="12"/>
        <v>0</v>
      </c>
      <c r="X137" s="6">
        <f t="shared" si="13"/>
        <v>0</v>
      </c>
      <c r="Y137" s="134">
        <f t="shared" si="10"/>
        <v>0</v>
      </c>
    </row>
    <row r="138" spans="1:25" x14ac:dyDescent="0.25">
      <c r="A138" s="192">
        <f t="shared" si="14"/>
        <v>16</v>
      </c>
      <c r="B138" s="136"/>
      <c r="C138" s="41"/>
      <c r="D138" s="55"/>
      <c r="E138" s="43"/>
      <c r="F138" s="52"/>
      <c r="G138" s="37"/>
      <c r="H138" s="10"/>
      <c r="I138" s="10"/>
      <c r="J138" s="10"/>
      <c r="K138" s="10"/>
      <c r="L138" s="10"/>
      <c r="M138" s="10"/>
      <c r="N138" s="10"/>
      <c r="O138" s="10"/>
      <c r="P138" s="10"/>
      <c r="Q138" s="10"/>
      <c r="R138" s="10"/>
      <c r="S138" s="10"/>
      <c r="T138" s="243">
        <v>160</v>
      </c>
      <c r="U138" s="16">
        <f t="shared" si="15"/>
        <v>0</v>
      </c>
      <c r="V138" s="16">
        <f t="shared" si="11"/>
        <v>0</v>
      </c>
      <c r="W138" s="16">
        <f t="shared" si="12"/>
        <v>0</v>
      </c>
      <c r="X138" s="6">
        <f t="shared" si="13"/>
        <v>0</v>
      </c>
      <c r="Y138" s="134">
        <f t="shared" si="10"/>
        <v>0</v>
      </c>
    </row>
    <row r="139" spans="1:25" x14ac:dyDescent="0.25">
      <c r="A139" s="192">
        <f t="shared" si="14"/>
        <v>17</v>
      </c>
      <c r="B139" s="136"/>
      <c r="C139" s="41"/>
      <c r="D139" s="55"/>
      <c r="E139" s="43"/>
      <c r="F139" s="52"/>
      <c r="G139" s="37"/>
      <c r="H139" s="10"/>
      <c r="I139" s="10"/>
      <c r="J139" s="10"/>
      <c r="K139" s="10"/>
      <c r="L139" s="10"/>
      <c r="M139" s="10"/>
      <c r="N139" s="10"/>
      <c r="O139" s="10"/>
      <c r="P139" s="10"/>
      <c r="Q139" s="10"/>
      <c r="R139" s="10"/>
      <c r="S139" s="10"/>
      <c r="T139" s="243">
        <v>160</v>
      </c>
      <c r="U139" s="16">
        <f t="shared" si="15"/>
        <v>0</v>
      </c>
      <c r="V139" s="16">
        <f t="shared" si="11"/>
        <v>0</v>
      </c>
      <c r="W139" s="16">
        <f t="shared" si="12"/>
        <v>0</v>
      </c>
      <c r="X139" s="6">
        <f t="shared" si="13"/>
        <v>0</v>
      </c>
      <c r="Y139" s="134">
        <f t="shared" si="10"/>
        <v>0</v>
      </c>
    </row>
    <row r="140" spans="1:25" x14ac:dyDescent="0.25">
      <c r="A140" s="192">
        <f t="shared" si="14"/>
        <v>18</v>
      </c>
      <c r="B140" s="136"/>
      <c r="C140" s="41"/>
      <c r="D140" s="55"/>
      <c r="E140" s="43"/>
      <c r="F140" s="52"/>
      <c r="G140" s="37"/>
      <c r="H140" s="10"/>
      <c r="I140" s="10"/>
      <c r="J140" s="10"/>
      <c r="K140" s="10"/>
      <c r="L140" s="10"/>
      <c r="M140" s="10"/>
      <c r="N140" s="10"/>
      <c r="O140" s="10"/>
      <c r="P140" s="10"/>
      <c r="Q140" s="10"/>
      <c r="R140" s="10"/>
      <c r="S140" s="10"/>
      <c r="T140" s="243">
        <v>160</v>
      </c>
      <c r="U140" s="16">
        <f t="shared" si="15"/>
        <v>0</v>
      </c>
      <c r="V140" s="16">
        <f t="shared" si="11"/>
        <v>0</v>
      </c>
      <c r="W140" s="16">
        <f t="shared" si="12"/>
        <v>0</v>
      </c>
      <c r="X140" s="6">
        <f t="shared" si="13"/>
        <v>0</v>
      </c>
      <c r="Y140" s="134">
        <f t="shared" si="10"/>
        <v>0</v>
      </c>
    </row>
    <row r="141" spans="1:25" x14ac:dyDescent="0.25">
      <c r="A141" s="192">
        <f t="shared" si="14"/>
        <v>19</v>
      </c>
      <c r="B141" s="136"/>
      <c r="C141" s="41"/>
      <c r="D141" s="55"/>
      <c r="E141" s="43"/>
      <c r="F141" s="52"/>
      <c r="G141" s="37"/>
      <c r="H141" s="10"/>
      <c r="I141" s="10"/>
      <c r="J141" s="10"/>
      <c r="K141" s="10"/>
      <c r="L141" s="10"/>
      <c r="M141" s="10"/>
      <c r="N141" s="10"/>
      <c r="O141" s="10"/>
      <c r="P141" s="10"/>
      <c r="Q141" s="10"/>
      <c r="R141" s="10"/>
      <c r="S141" s="10"/>
      <c r="T141" s="243">
        <v>160</v>
      </c>
      <c r="U141" s="16">
        <f t="shared" si="15"/>
        <v>0</v>
      </c>
      <c r="V141" s="16">
        <f t="shared" si="11"/>
        <v>0</v>
      </c>
      <c r="W141" s="16">
        <f t="shared" si="12"/>
        <v>0</v>
      </c>
      <c r="X141" s="6">
        <f t="shared" si="13"/>
        <v>0</v>
      </c>
      <c r="Y141" s="134">
        <f t="shared" si="10"/>
        <v>0</v>
      </c>
    </row>
    <row r="142" spans="1:25" x14ac:dyDescent="0.25">
      <c r="A142" s="192">
        <f t="shared" si="14"/>
        <v>20</v>
      </c>
      <c r="B142" s="136"/>
      <c r="C142" s="41"/>
      <c r="D142" s="55"/>
      <c r="E142" s="43"/>
      <c r="F142" s="52"/>
      <c r="G142" s="37"/>
      <c r="H142" s="10"/>
      <c r="I142" s="10"/>
      <c r="J142" s="10"/>
      <c r="K142" s="10"/>
      <c r="L142" s="10"/>
      <c r="M142" s="10"/>
      <c r="N142" s="10"/>
      <c r="O142" s="10"/>
      <c r="P142" s="10"/>
      <c r="Q142" s="10"/>
      <c r="R142" s="10"/>
      <c r="S142" s="10"/>
      <c r="T142" s="243">
        <v>160</v>
      </c>
      <c r="U142" s="16">
        <f t="shared" si="15"/>
        <v>0</v>
      </c>
      <c r="V142" s="16">
        <f t="shared" si="11"/>
        <v>0</v>
      </c>
      <c r="W142" s="16">
        <f t="shared" si="12"/>
        <v>0</v>
      </c>
      <c r="X142" s="6">
        <f t="shared" si="13"/>
        <v>0</v>
      </c>
      <c r="Y142" s="134">
        <f t="shared" si="10"/>
        <v>0</v>
      </c>
    </row>
    <row r="143" spans="1:25" x14ac:dyDescent="0.25">
      <c r="A143" s="192">
        <f t="shared" si="14"/>
        <v>21</v>
      </c>
      <c r="B143" s="136"/>
      <c r="C143" s="41"/>
      <c r="D143" s="55"/>
      <c r="E143" s="43"/>
      <c r="F143" s="52"/>
      <c r="G143" s="37"/>
      <c r="H143" s="10"/>
      <c r="I143" s="10"/>
      <c r="J143" s="10"/>
      <c r="K143" s="10"/>
      <c r="L143" s="10"/>
      <c r="M143" s="10"/>
      <c r="N143" s="10"/>
      <c r="O143" s="10"/>
      <c r="P143" s="10"/>
      <c r="Q143" s="10"/>
      <c r="R143" s="10"/>
      <c r="S143" s="10"/>
      <c r="T143" s="243">
        <v>160</v>
      </c>
      <c r="U143" s="16">
        <f t="shared" si="15"/>
        <v>0</v>
      </c>
      <c r="V143" s="16">
        <f t="shared" si="11"/>
        <v>0</v>
      </c>
      <c r="W143" s="16">
        <f t="shared" si="12"/>
        <v>0</v>
      </c>
      <c r="X143" s="6">
        <f t="shared" si="13"/>
        <v>0</v>
      </c>
      <c r="Y143" s="134">
        <f t="shared" si="10"/>
        <v>0</v>
      </c>
    </row>
    <row r="144" spans="1:25" x14ac:dyDescent="0.25">
      <c r="A144" s="192">
        <f t="shared" si="14"/>
        <v>22</v>
      </c>
      <c r="B144" s="136"/>
      <c r="C144" s="41"/>
      <c r="D144" s="55"/>
      <c r="E144" s="43"/>
      <c r="F144" s="52"/>
      <c r="G144" s="37"/>
      <c r="H144" s="10"/>
      <c r="I144" s="10"/>
      <c r="J144" s="10"/>
      <c r="K144" s="10"/>
      <c r="L144" s="10"/>
      <c r="M144" s="10"/>
      <c r="N144" s="10"/>
      <c r="O144" s="10"/>
      <c r="P144" s="10"/>
      <c r="Q144" s="10"/>
      <c r="R144" s="10"/>
      <c r="S144" s="10"/>
      <c r="T144" s="243">
        <v>160</v>
      </c>
      <c r="U144" s="16">
        <f t="shared" si="15"/>
        <v>0</v>
      </c>
      <c r="V144" s="16">
        <f t="shared" si="11"/>
        <v>0</v>
      </c>
      <c r="W144" s="16">
        <f t="shared" si="12"/>
        <v>0</v>
      </c>
      <c r="X144" s="6">
        <f t="shared" si="13"/>
        <v>0</v>
      </c>
      <c r="Y144" s="134">
        <f t="shared" si="10"/>
        <v>0</v>
      </c>
    </row>
    <row r="145" spans="1:25" x14ac:dyDescent="0.25">
      <c r="A145" s="192">
        <f t="shared" si="14"/>
        <v>23</v>
      </c>
      <c r="B145" s="136"/>
      <c r="C145" s="41"/>
      <c r="D145" s="55"/>
      <c r="E145" s="43"/>
      <c r="F145" s="52"/>
      <c r="G145" s="37"/>
      <c r="H145" s="10"/>
      <c r="I145" s="10"/>
      <c r="J145" s="10"/>
      <c r="K145" s="10"/>
      <c r="L145" s="10"/>
      <c r="M145" s="10"/>
      <c r="N145" s="10"/>
      <c r="O145" s="10"/>
      <c r="P145" s="10"/>
      <c r="Q145" s="10"/>
      <c r="R145" s="10"/>
      <c r="S145" s="10"/>
      <c r="T145" s="243">
        <v>160</v>
      </c>
      <c r="U145" s="16">
        <f t="shared" si="15"/>
        <v>0</v>
      </c>
      <c r="V145" s="16">
        <f t="shared" si="11"/>
        <v>0</v>
      </c>
      <c r="W145" s="16">
        <f t="shared" si="12"/>
        <v>0</v>
      </c>
      <c r="X145" s="6">
        <f t="shared" si="13"/>
        <v>0</v>
      </c>
      <c r="Y145" s="134">
        <f t="shared" si="10"/>
        <v>0</v>
      </c>
    </row>
    <row r="146" spans="1:25" x14ac:dyDescent="0.25">
      <c r="A146" s="192">
        <f t="shared" si="14"/>
        <v>24</v>
      </c>
      <c r="B146" s="133"/>
      <c r="C146" s="56"/>
      <c r="D146" s="55"/>
      <c r="E146" s="43"/>
      <c r="F146" s="52"/>
      <c r="G146" s="37"/>
      <c r="H146" s="10"/>
      <c r="I146" s="10"/>
      <c r="J146" s="10"/>
      <c r="K146" s="10"/>
      <c r="L146" s="10"/>
      <c r="M146" s="10"/>
      <c r="N146" s="10"/>
      <c r="O146" s="10"/>
      <c r="P146" s="10"/>
      <c r="Q146" s="10"/>
      <c r="R146" s="10"/>
      <c r="S146" s="10"/>
      <c r="T146" s="243">
        <v>160</v>
      </c>
      <c r="U146" s="16">
        <f t="shared" si="15"/>
        <v>0</v>
      </c>
      <c r="V146" s="16">
        <f t="shared" si="11"/>
        <v>0</v>
      </c>
      <c r="W146" s="16">
        <f t="shared" si="12"/>
        <v>0</v>
      </c>
      <c r="X146" s="6">
        <f t="shared" si="13"/>
        <v>0</v>
      </c>
      <c r="Y146" s="134">
        <f t="shared" si="10"/>
        <v>0</v>
      </c>
    </row>
    <row r="147" spans="1:25" x14ac:dyDescent="0.25">
      <c r="A147" s="192">
        <f t="shared" si="14"/>
        <v>25</v>
      </c>
      <c r="B147" s="133"/>
      <c r="C147" s="56"/>
      <c r="D147" s="55"/>
      <c r="E147" s="43"/>
      <c r="F147" s="52"/>
      <c r="G147" s="37"/>
      <c r="H147" s="10"/>
      <c r="I147" s="10"/>
      <c r="J147" s="10"/>
      <c r="K147" s="10"/>
      <c r="L147" s="10"/>
      <c r="M147" s="10"/>
      <c r="N147" s="10"/>
      <c r="O147" s="10"/>
      <c r="P147" s="10"/>
      <c r="Q147" s="10"/>
      <c r="R147" s="10"/>
      <c r="S147" s="10"/>
      <c r="T147" s="243">
        <v>160</v>
      </c>
      <c r="U147" s="16">
        <f t="shared" si="15"/>
        <v>0</v>
      </c>
      <c r="V147" s="16">
        <f t="shared" si="11"/>
        <v>0</v>
      </c>
      <c r="W147" s="16">
        <f t="shared" si="12"/>
        <v>0</v>
      </c>
      <c r="X147" s="6">
        <f t="shared" si="13"/>
        <v>0</v>
      </c>
      <c r="Y147" s="134">
        <f t="shared" si="10"/>
        <v>0</v>
      </c>
    </row>
    <row r="148" spans="1:25" x14ac:dyDescent="0.25">
      <c r="A148" s="192">
        <f t="shared" si="14"/>
        <v>26</v>
      </c>
      <c r="B148" s="133"/>
      <c r="C148" s="56"/>
      <c r="D148" s="55"/>
      <c r="E148" s="43"/>
      <c r="F148" s="52"/>
      <c r="G148" s="37"/>
      <c r="H148" s="10"/>
      <c r="I148" s="10"/>
      <c r="J148" s="10"/>
      <c r="K148" s="10"/>
      <c r="L148" s="10"/>
      <c r="M148" s="10"/>
      <c r="N148" s="10"/>
      <c r="O148" s="10"/>
      <c r="P148" s="10"/>
      <c r="Q148" s="10"/>
      <c r="R148" s="10"/>
      <c r="S148" s="10"/>
      <c r="T148" s="243">
        <v>160</v>
      </c>
      <c r="U148" s="16">
        <f t="shared" si="15"/>
        <v>0</v>
      </c>
      <c r="V148" s="16">
        <f t="shared" si="11"/>
        <v>0</v>
      </c>
      <c r="W148" s="16">
        <f t="shared" si="12"/>
        <v>0</v>
      </c>
      <c r="X148" s="6">
        <f t="shared" si="13"/>
        <v>0</v>
      </c>
      <c r="Y148" s="134">
        <f t="shared" si="10"/>
        <v>0</v>
      </c>
    </row>
    <row r="149" spans="1:25" x14ac:dyDescent="0.25">
      <c r="A149" s="192">
        <f t="shared" si="14"/>
        <v>27</v>
      </c>
      <c r="B149" s="133"/>
      <c r="C149" s="56"/>
      <c r="D149" s="55"/>
      <c r="E149" s="43"/>
      <c r="F149" s="52"/>
      <c r="G149" s="37"/>
      <c r="H149" s="10"/>
      <c r="I149" s="10"/>
      <c r="J149" s="10"/>
      <c r="K149" s="10"/>
      <c r="L149" s="10"/>
      <c r="M149" s="10"/>
      <c r="N149" s="10"/>
      <c r="O149" s="10"/>
      <c r="P149" s="10"/>
      <c r="Q149" s="10"/>
      <c r="R149" s="10"/>
      <c r="S149" s="10"/>
      <c r="T149" s="243">
        <v>160</v>
      </c>
      <c r="U149" s="16">
        <f t="shared" si="15"/>
        <v>0</v>
      </c>
      <c r="V149" s="16">
        <f t="shared" si="11"/>
        <v>0</v>
      </c>
      <c r="W149" s="16">
        <f t="shared" si="12"/>
        <v>0</v>
      </c>
      <c r="X149" s="6">
        <f t="shared" si="13"/>
        <v>0</v>
      </c>
      <c r="Y149" s="134">
        <f t="shared" si="10"/>
        <v>0</v>
      </c>
    </row>
    <row r="150" spans="1:25" x14ac:dyDescent="0.25">
      <c r="A150" s="192">
        <f t="shared" si="14"/>
        <v>28</v>
      </c>
      <c r="B150" s="135"/>
      <c r="C150" s="40"/>
      <c r="D150" s="55"/>
      <c r="E150" s="43"/>
      <c r="F150" s="52"/>
      <c r="G150" s="37"/>
      <c r="H150" s="10"/>
      <c r="I150" s="10"/>
      <c r="J150" s="10"/>
      <c r="K150" s="10"/>
      <c r="L150" s="10"/>
      <c r="M150" s="10"/>
      <c r="N150" s="10"/>
      <c r="O150" s="10"/>
      <c r="P150" s="10"/>
      <c r="Q150" s="10"/>
      <c r="R150" s="10"/>
      <c r="S150" s="10"/>
      <c r="T150" s="243">
        <v>160</v>
      </c>
      <c r="U150" s="16">
        <f t="shared" si="15"/>
        <v>0</v>
      </c>
      <c r="V150" s="16">
        <f t="shared" si="11"/>
        <v>0</v>
      </c>
      <c r="W150" s="16">
        <f t="shared" si="12"/>
        <v>0</v>
      </c>
      <c r="X150" s="6">
        <f t="shared" si="13"/>
        <v>0</v>
      </c>
      <c r="Y150" s="134">
        <f t="shared" si="10"/>
        <v>0</v>
      </c>
    </row>
    <row r="151" spans="1:25" x14ac:dyDescent="0.25">
      <c r="A151" s="192">
        <f t="shared" si="14"/>
        <v>29</v>
      </c>
      <c r="B151" s="136"/>
      <c r="C151" s="41"/>
      <c r="D151" s="55"/>
      <c r="E151" s="43"/>
      <c r="F151" s="52"/>
      <c r="G151" s="37"/>
      <c r="H151" s="10"/>
      <c r="I151" s="10"/>
      <c r="J151" s="10"/>
      <c r="K151" s="10"/>
      <c r="L151" s="10"/>
      <c r="M151" s="10"/>
      <c r="N151" s="10"/>
      <c r="O151" s="10"/>
      <c r="P151" s="10"/>
      <c r="Q151" s="10"/>
      <c r="R151" s="10"/>
      <c r="S151" s="10"/>
      <c r="T151" s="243">
        <v>160</v>
      </c>
      <c r="U151" s="16">
        <f t="shared" si="15"/>
        <v>0</v>
      </c>
      <c r="V151" s="16">
        <f t="shared" si="11"/>
        <v>0</v>
      </c>
      <c r="W151" s="16">
        <f t="shared" si="12"/>
        <v>0</v>
      </c>
      <c r="X151" s="6">
        <f t="shared" si="13"/>
        <v>0</v>
      </c>
      <c r="Y151" s="134">
        <f t="shared" si="10"/>
        <v>0</v>
      </c>
    </row>
    <row r="152" spans="1:25" x14ac:dyDescent="0.25">
      <c r="A152" s="192">
        <f t="shared" si="14"/>
        <v>30</v>
      </c>
      <c r="B152" s="136"/>
      <c r="C152" s="41"/>
      <c r="D152" s="55"/>
      <c r="E152" s="43"/>
      <c r="F152" s="52"/>
      <c r="G152" s="37"/>
      <c r="H152" s="10"/>
      <c r="I152" s="10"/>
      <c r="J152" s="10"/>
      <c r="K152" s="10"/>
      <c r="L152" s="10"/>
      <c r="M152" s="10"/>
      <c r="N152" s="10"/>
      <c r="O152" s="10"/>
      <c r="P152" s="10"/>
      <c r="Q152" s="10"/>
      <c r="R152" s="10"/>
      <c r="S152" s="10"/>
      <c r="T152" s="243">
        <v>160</v>
      </c>
      <c r="U152" s="16">
        <f t="shared" si="15"/>
        <v>0</v>
      </c>
      <c r="V152" s="16">
        <f t="shared" si="11"/>
        <v>0</v>
      </c>
      <c r="W152" s="16">
        <f t="shared" si="12"/>
        <v>0</v>
      </c>
      <c r="X152" s="6">
        <f t="shared" si="13"/>
        <v>0</v>
      </c>
      <c r="Y152" s="134">
        <f t="shared" si="10"/>
        <v>0</v>
      </c>
    </row>
    <row r="153" spans="1:25" x14ac:dyDescent="0.25">
      <c r="A153" s="192">
        <f t="shared" si="14"/>
        <v>31</v>
      </c>
      <c r="B153" s="136"/>
      <c r="C153" s="42"/>
      <c r="D153" s="55"/>
      <c r="E153" s="43"/>
      <c r="F153" s="52"/>
      <c r="G153" s="37"/>
      <c r="H153" s="10"/>
      <c r="I153" s="10"/>
      <c r="J153" s="10"/>
      <c r="K153" s="10"/>
      <c r="L153" s="10"/>
      <c r="M153" s="10"/>
      <c r="N153" s="10"/>
      <c r="O153" s="10"/>
      <c r="P153" s="10"/>
      <c r="Q153" s="10"/>
      <c r="R153" s="10"/>
      <c r="S153" s="10"/>
      <c r="T153" s="243">
        <v>160</v>
      </c>
      <c r="U153" s="16">
        <f t="shared" si="15"/>
        <v>0</v>
      </c>
      <c r="V153" s="16">
        <f t="shared" si="11"/>
        <v>0</v>
      </c>
      <c r="W153" s="16">
        <f t="shared" si="12"/>
        <v>0</v>
      </c>
      <c r="X153" s="6">
        <f t="shared" si="13"/>
        <v>0</v>
      </c>
      <c r="Y153" s="134">
        <f t="shared" si="10"/>
        <v>0</v>
      </c>
    </row>
    <row r="154" spans="1:25" x14ac:dyDescent="0.25">
      <c r="A154" s="192">
        <f t="shared" si="14"/>
        <v>32</v>
      </c>
      <c r="B154" s="136"/>
      <c r="C154" s="42"/>
      <c r="D154" s="55"/>
      <c r="E154" s="43"/>
      <c r="F154" s="52"/>
      <c r="G154" s="37"/>
      <c r="H154" s="10"/>
      <c r="I154" s="10"/>
      <c r="J154" s="10"/>
      <c r="K154" s="10"/>
      <c r="L154" s="10"/>
      <c r="M154" s="10"/>
      <c r="N154" s="10"/>
      <c r="O154" s="10"/>
      <c r="P154" s="10"/>
      <c r="Q154" s="10"/>
      <c r="R154" s="10"/>
      <c r="S154" s="10"/>
      <c r="T154" s="243">
        <v>160</v>
      </c>
      <c r="U154" s="16">
        <f t="shared" si="15"/>
        <v>0</v>
      </c>
      <c r="V154" s="16">
        <f t="shared" si="11"/>
        <v>0</v>
      </c>
      <c r="W154" s="16">
        <f t="shared" si="12"/>
        <v>0</v>
      </c>
      <c r="X154" s="6">
        <f t="shared" si="13"/>
        <v>0</v>
      </c>
      <c r="Y154" s="134">
        <f t="shared" si="10"/>
        <v>0</v>
      </c>
    </row>
    <row r="155" spans="1:25" x14ac:dyDescent="0.25">
      <c r="A155" s="192">
        <f t="shared" si="14"/>
        <v>33</v>
      </c>
      <c r="B155" s="136"/>
      <c r="C155" s="42"/>
      <c r="D155" s="55"/>
      <c r="E155" s="43"/>
      <c r="F155" s="52"/>
      <c r="G155" s="37"/>
      <c r="H155" s="10"/>
      <c r="I155" s="10"/>
      <c r="J155" s="10"/>
      <c r="K155" s="10"/>
      <c r="L155" s="10"/>
      <c r="M155" s="10"/>
      <c r="N155" s="10"/>
      <c r="O155" s="10"/>
      <c r="P155" s="10"/>
      <c r="Q155" s="10"/>
      <c r="R155" s="10"/>
      <c r="S155" s="10"/>
      <c r="T155" s="243">
        <v>160</v>
      </c>
      <c r="U155" s="16">
        <f t="shared" si="15"/>
        <v>0</v>
      </c>
      <c r="V155" s="16">
        <f t="shared" si="11"/>
        <v>0</v>
      </c>
      <c r="W155" s="16">
        <f t="shared" si="12"/>
        <v>0</v>
      </c>
      <c r="X155" s="6">
        <f t="shared" si="13"/>
        <v>0</v>
      </c>
      <c r="Y155" s="134">
        <f t="shared" si="10"/>
        <v>0</v>
      </c>
    </row>
    <row r="156" spans="1:25" x14ac:dyDescent="0.25">
      <c r="A156" s="192">
        <f t="shared" si="14"/>
        <v>34</v>
      </c>
      <c r="B156" s="136"/>
      <c r="C156" s="42"/>
      <c r="D156" s="55"/>
      <c r="E156" s="43"/>
      <c r="F156" s="52"/>
      <c r="G156" s="37"/>
      <c r="H156" s="10"/>
      <c r="I156" s="10"/>
      <c r="J156" s="10"/>
      <c r="K156" s="10"/>
      <c r="L156" s="10"/>
      <c r="M156" s="10"/>
      <c r="N156" s="10"/>
      <c r="O156" s="10"/>
      <c r="P156" s="10"/>
      <c r="Q156" s="10"/>
      <c r="R156" s="10"/>
      <c r="S156" s="10"/>
      <c r="T156" s="243">
        <v>160</v>
      </c>
      <c r="U156" s="16">
        <f t="shared" si="15"/>
        <v>0</v>
      </c>
      <c r="V156" s="16">
        <f t="shared" si="11"/>
        <v>0</v>
      </c>
      <c r="W156" s="16">
        <f t="shared" si="12"/>
        <v>0</v>
      </c>
      <c r="X156" s="6">
        <f t="shared" si="13"/>
        <v>0</v>
      </c>
      <c r="Y156" s="134">
        <f t="shared" si="10"/>
        <v>0</v>
      </c>
    </row>
    <row r="157" spans="1:25" x14ac:dyDescent="0.25">
      <c r="A157" s="192">
        <f t="shared" si="14"/>
        <v>35</v>
      </c>
      <c r="B157" s="136"/>
      <c r="C157" s="42"/>
      <c r="D157" s="55"/>
      <c r="E157" s="43"/>
      <c r="F157" s="52"/>
      <c r="G157" s="37"/>
      <c r="H157" s="10"/>
      <c r="I157" s="10"/>
      <c r="J157" s="10"/>
      <c r="K157" s="10"/>
      <c r="L157" s="10"/>
      <c r="M157" s="10"/>
      <c r="N157" s="10"/>
      <c r="O157" s="10"/>
      <c r="P157" s="10"/>
      <c r="Q157" s="10"/>
      <c r="R157" s="10"/>
      <c r="S157" s="10"/>
      <c r="T157" s="243">
        <v>160</v>
      </c>
      <c r="U157" s="16">
        <f t="shared" si="15"/>
        <v>0</v>
      </c>
      <c r="V157" s="16">
        <f t="shared" si="11"/>
        <v>0</v>
      </c>
      <c r="W157" s="16">
        <f t="shared" si="12"/>
        <v>0</v>
      </c>
      <c r="X157" s="6">
        <f t="shared" si="13"/>
        <v>0</v>
      </c>
      <c r="Y157" s="134">
        <f t="shared" si="10"/>
        <v>0</v>
      </c>
    </row>
    <row r="158" spans="1:25" x14ac:dyDescent="0.25">
      <c r="A158" s="192">
        <f t="shared" si="14"/>
        <v>36</v>
      </c>
      <c r="B158" s="136"/>
      <c r="C158" s="42"/>
      <c r="D158" s="55"/>
      <c r="E158" s="43"/>
      <c r="F158" s="52"/>
      <c r="G158" s="37"/>
      <c r="H158" s="10"/>
      <c r="I158" s="10"/>
      <c r="J158" s="10"/>
      <c r="K158" s="10"/>
      <c r="L158" s="10"/>
      <c r="M158" s="10"/>
      <c r="N158" s="10"/>
      <c r="O158" s="10"/>
      <c r="P158" s="10"/>
      <c r="Q158" s="10"/>
      <c r="R158" s="10"/>
      <c r="S158" s="10"/>
      <c r="T158" s="243">
        <v>160</v>
      </c>
      <c r="U158" s="16">
        <f t="shared" si="15"/>
        <v>0</v>
      </c>
      <c r="V158" s="16">
        <f t="shared" si="11"/>
        <v>0</v>
      </c>
      <c r="W158" s="16">
        <f t="shared" si="12"/>
        <v>0</v>
      </c>
      <c r="X158" s="6">
        <f t="shared" si="13"/>
        <v>0</v>
      </c>
      <c r="Y158" s="134">
        <f t="shared" si="10"/>
        <v>0</v>
      </c>
    </row>
    <row r="159" spans="1:25" x14ac:dyDescent="0.25">
      <c r="A159" s="192">
        <f t="shared" si="14"/>
        <v>37</v>
      </c>
      <c r="B159" s="136"/>
      <c r="C159" s="42"/>
      <c r="D159" s="55"/>
      <c r="E159" s="43"/>
      <c r="F159" s="52"/>
      <c r="G159" s="37"/>
      <c r="H159" s="10"/>
      <c r="I159" s="10"/>
      <c r="J159" s="10"/>
      <c r="K159" s="10"/>
      <c r="L159" s="10"/>
      <c r="M159" s="10"/>
      <c r="N159" s="10"/>
      <c r="O159" s="10"/>
      <c r="P159" s="10"/>
      <c r="Q159" s="10"/>
      <c r="R159" s="10"/>
      <c r="S159" s="10"/>
      <c r="T159" s="243">
        <v>160</v>
      </c>
      <c r="U159" s="16">
        <f t="shared" si="15"/>
        <v>0</v>
      </c>
      <c r="V159" s="16">
        <f t="shared" si="11"/>
        <v>0</v>
      </c>
      <c r="W159" s="16">
        <f t="shared" si="12"/>
        <v>0</v>
      </c>
      <c r="X159" s="6">
        <f t="shared" si="13"/>
        <v>0</v>
      </c>
      <c r="Y159" s="134">
        <f t="shared" si="10"/>
        <v>0</v>
      </c>
    </row>
    <row r="160" spans="1:25" x14ac:dyDescent="0.25">
      <c r="A160" s="192">
        <f t="shared" si="14"/>
        <v>38</v>
      </c>
      <c r="B160" s="136"/>
      <c r="C160" s="42"/>
      <c r="D160" s="55"/>
      <c r="E160" s="43"/>
      <c r="F160" s="52"/>
      <c r="G160" s="37"/>
      <c r="H160" s="10"/>
      <c r="I160" s="10"/>
      <c r="J160" s="10"/>
      <c r="K160" s="10"/>
      <c r="L160" s="10"/>
      <c r="M160" s="10"/>
      <c r="N160" s="10"/>
      <c r="O160" s="10"/>
      <c r="P160" s="10"/>
      <c r="Q160" s="10"/>
      <c r="R160" s="10"/>
      <c r="S160" s="10"/>
      <c r="T160" s="243">
        <v>160</v>
      </c>
      <c r="U160" s="16">
        <f t="shared" ref="U160:U223" si="16">T160*S160</f>
        <v>0</v>
      </c>
      <c r="V160" s="16">
        <f t="shared" si="11"/>
        <v>0</v>
      </c>
      <c r="W160" s="16">
        <f t="shared" ref="W160:W223" si="17">U160+V160</f>
        <v>0</v>
      </c>
      <c r="X160" s="6">
        <f t="shared" ref="X160:X223" si="18">IF(W160&gt;0,IF(W160&lt;=2000,W160,2000),0)</f>
        <v>0</v>
      </c>
      <c r="Y160" s="134">
        <f t="shared" ref="Y160:Y223" si="19">W160-X160</f>
        <v>0</v>
      </c>
    </row>
    <row r="161" spans="1:25" x14ac:dyDescent="0.25">
      <c r="A161" s="192">
        <f t="shared" si="14"/>
        <v>39</v>
      </c>
      <c r="B161" s="136"/>
      <c r="C161" s="42"/>
      <c r="D161" s="55"/>
      <c r="E161" s="43"/>
      <c r="F161" s="52"/>
      <c r="G161" s="37"/>
      <c r="H161" s="10"/>
      <c r="I161" s="10"/>
      <c r="J161" s="10"/>
      <c r="K161" s="10"/>
      <c r="L161" s="10"/>
      <c r="M161" s="10"/>
      <c r="N161" s="10"/>
      <c r="O161" s="10"/>
      <c r="P161" s="10"/>
      <c r="Q161" s="10"/>
      <c r="R161" s="10"/>
      <c r="S161" s="10"/>
      <c r="T161" s="243">
        <v>160</v>
      </c>
      <c r="U161" s="16">
        <f t="shared" si="16"/>
        <v>0</v>
      </c>
      <c r="V161" s="16">
        <f t="shared" si="11"/>
        <v>0</v>
      </c>
      <c r="W161" s="16">
        <f t="shared" si="17"/>
        <v>0</v>
      </c>
      <c r="X161" s="6">
        <f t="shared" si="18"/>
        <v>0</v>
      </c>
      <c r="Y161" s="134">
        <f t="shared" si="19"/>
        <v>0</v>
      </c>
    </row>
    <row r="162" spans="1:25" x14ac:dyDescent="0.25">
      <c r="A162" s="192">
        <f t="shared" si="14"/>
        <v>40</v>
      </c>
      <c r="B162" s="136"/>
      <c r="C162" s="42"/>
      <c r="D162" s="55"/>
      <c r="E162" s="43"/>
      <c r="F162" s="52"/>
      <c r="G162" s="37"/>
      <c r="H162" s="10"/>
      <c r="I162" s="10"/>
      <c r="J162" s="10"/>
      <c r="K162" s="10"/>
      <c r="L162" s="10"/>
      <c r="M162" s="10"/>
      <c r="N162" s="10"/>
      <c r="O162" s="10"/>
      <c r="P162" s="10"/>
      <c r="Q162" s="10"/>
      <c r="R162" s="10"/>
      <c r="S162" s="10"/>
      <c r="T162" s="243">
        <v>160</v>
      </c>
      <c r="U162" s="16">
        <f t="shared" si="16"/>
        <v>0</v>
      </c>
      <c r="V162" s="16">
        <f t="shared" si="11"/>
        <v>0</v>
      </c>
      <c r="W162" s="16">
        <f t="shared" si="17"/>
        <v>0</v>
      </c>
      <c r="X162" s="6">
        <f t="shared" si="18"/>
        <v>0</v>
      </c>
      <c r="Y162" s="134">
        <f t="shared" si="19"/>
        <v>0</v>
      </c>
    </row>
    <row r="163" spans="1:25" x14ac:dyDescent="0.25">
      <c r="A163" s="192">
        <f t="shared" si="14"/>
        <v>41</v>
      </c>
      <c r="B163" s="136"/>
      <c r="C163" s="42"/>
      <c r="D163" s="55"/>
      <c r="E163" s="43"/>
      <c r="F163" s="52"/>
      <c r="G163" s="37"/>
      <c r="H163" s="10"/>
      <c r="I163" s="10"/>
      <c r="J163" s="10"/>
      <c r="K163" s="10"/>
      <c r="L163" s="10"/>
      <c r="M163" s="10"/>
      <c r="N163" s="10"/>
      <c r="O163" s="10"/>
      <c r="P163" s="10"/>
      <c r="Q163" s="10"/>
      <c r="R163" s="10"/>
      <c r="S163" s="10"/>
      <c r="T163" s="243">
        <v>160</v>
      </c>
      <c r="U163" s="16">
        <f t="shared" si="16"/>
        <v>0</v>
      </c>
      <c r="V163" s="16">
        <f t="shared" si="11"/>
        <v>0</v>
      </c>
      <c r="W163" s="16">
        <f t="shared" si="17"/>
        <v>0</v>
      </c>
      <c r="X163" s="6">
        <f t="shared" si="18"/>
        <v>0</v>
      </c>
      <c r="Y163" s="134">
        <f t="shared" si="19"/>
        <v>0</v>
      </c>
    </row>
    <row r="164" spans="1:25" x14ac:dyDescent="0.25">
      <c r="A164" s="192">
        <f t="shared" si="14"/>
        <v>42</v>
      </c>
      <c r="B164" s="136"/>
      <c r="C164" s="42"/>
      <c r="D164" s="55"/>
      <c r="E164" s="43"/>
      <c r="F164" s="52"/>
      <c r="G164" s="37"/>
      <c r="H164" s="10"/>
      <c r="I164" s="10"/>
      <c r="J164" s="10"/>
      <c r="K164" s="10"/>
      <c r="L164" s="10"/>
      <c r="M164" s="10"/>
      <c r="N164" s="10"/>
      <c r="O164" s="10"/>
      <c r="P164" s="10"/>
      <c r="Q164" s="10"/>
      <c r="R164" s="10"/>
      <c r="S164" s="10"/>
      <c r="T164" s="243">
        <v>160</v>
      </c>
      <c r="U164" s="16">
        <f t="shared" si="16"/>
        <v>0</v>
      </c>
      <c r="V164" s="16">
        <f t="shared" si="11"/>
        <v>0</v>
      </c>
      <c r="W164" s="16">
        <f t="shared" si="17"/>
        <v>0</v>
      </c>
      <c r="X164" s="6">
        <f t="shared" si="18"/>
        <v>0</v>
      </c>
      <c r="Y164" s="134">
        <f t="shared" si="19"/>
        <v>0</v>
      </c>
    </row>
    <row r="165" spans="1:25" x14ac:dyDescent="0.25">
      <c r="A165" s="192">
        <f t="shared" si="14"/>
        <v>43</v>
      </c>
      <c r="B165" s="136"/>
      <c r="C165" s="42"/>
      <c r="D165" s="55"/>
      <c r="E165" s="43"/>
      <c r="F165" s="52"/>
      <c r="G165" s="37"/>
      <c r="H165" s="10"/>
      <c r="I165" s="10"/>
      <c r="J165" s="10"/>
      <c r="K165" s="10"/>
      <c r="L165" s="10"/>
      <c r="M165" s="10"/>
      <c r="N165" s="10"/>
      <c r="O165" s="10"/>
      <c r="P165" s="10"/>
      <c r="Q165" s="10"/>
      <c r="R165" s="10"/>
      <c r="S165" s="10"/>
      <c r="T165" s="243">
        <v>160</v>
      </c>
      <c r="U165" s="16">
        <f t="shared" si="16"/>
        <v>0</v>
      </c>
      <c r="V165" s="16">
        <f t="shared" si="11"/>
        <v>0</v>
      </c>
      <c r="W165" s="16">
        <f t="shared" si="17"/>
        <v>0</v>
      </c>
      <c r="X165" s="6">
        <f t="shared" si="18"/>
        <v>0</v>
      </c>
      <c r="Y165" s="134">
        <f t="shared" si="19"/>
        <v>0</v>
      </c>
    </row>
    <row r="166" spans="1:25" x14ac:dyDescent="0.25">
      <c r="A166" s="192">
        <f t="shared" si="14"/>
        <v>44</v>
      </c>
      <c r="B166" s="136"/>
      <c r="C166" s="42"/>
      <c r="D166" s="55"/>
      <c r="E166" s="43"/>
      <c r="F166" s="52"/>
      <c r="G166" s="37"/>
      <c r="H166" s="10"/>
      <c r="I166" s="10"/>
      <c r="J166" s="10"/>
      <c r="K166" s="10"/>
      <c r="L166" s="10"/>
      <c r="M166" s="10"/>
      <c r="N166" s="10"/>
      <c r="O166" s="10"/>
      <c r="P166" s="10"/>
      <c r="Q166" s="10"/>
      <c r="R166" s="10"/>
      <c r="S166" s="10"/>
      <c r="T166" s="243">
        <v>160</v>
      </c>
      <c r="U166" s="16">
        <f t="shared" si="16"/>
        <v>0</v>
      </c>
      <c r="V166" s="16">
        <f t="shared" si="11"/>
        <v>0</v>
      </c>
      <c r="W166" s="16">
        <f t="shared" si="17"/>
        <v>0</v>
      </c>
      <c r="X166" s="6">
        <f t="shared" si="18"/>
        <v>0</v>
      </c>
      <c r="Y166" s="134">
        <f t="shared" si="19"/>
        <v>0</v>
      </c>
    </row>
    <row r="167" spans="1:25" x14ac:dyDescent="0.25">
      <c r="A167" s="192">
        <f t="shared" si="14"/>
        <v>45</v>
      </c>
      <c r="B167" s="136"/>
      <c r="C167" s="42"/>
      <c r="D167" s="55"/>
      <c r="E167" s="43"/>
      <c r="F167" s="52"/>
      <c r="G167" s="37"/>
      <c r="H167" s="10"/>
      <c r="I167" s="10"/>
      <c r="J167" s="10"/>
      <c r="K167" s="10"/>
      <c r="L167" s="10"/>
      <c r="M167" s="10"/>
      <c r="N167" s="10"/>
      <c r="O167" s="10"/>
      <c r="P167" s="10"/>
      <c r="Q167" s="10"/>
      <c r="R167" s="10"/>
      <c r="S167" s="10"/>
      <c r="T167" s="243">
        <v>160</v>
      </c>
      <c r="U167" s="16">
        <f t="shared" si="16"/>
        <v>0</v>
      </c>
      <c r="V167" s="16">
        <f t="shared" si="11"/>
        <v>0</v>
      </c>
      <c r="W167" s="16">
        <f t="shared" si="17"/>
        <v>0</v>
      </c>
      <c r="X167" s="6">
        <f t="shared" si="18"/>
        <v>0</v>
      </c>
      <c r="Y167" s="134">
        <f t="shared" si="19"/>
        <v>0</v>
      </c>
    </row>
    <row r="168" spans="1:25" x14ac:dyDescent="0.25">
      <c r="A168" s="192">
        <f t="shared" si="14"/>
        <v>46</v>
      </c>
      <c r="B168" s="136"/>
      <c r="C168" s="42"/>
      <c r="D168" s="55"/>
      <c r="E168" s="43"/>
      <c r="F168" s="52"/>
      <c r="G168" s="37"/>
      <c r="H168" s="10"/>
      <c r="I168" s="10"/>
      <c r="J168" s="10"/>
      <c r="K168" s="10"/>
      <c r="L168" s="10"/>
      <c r="M168" s="10"/>
      <c r="N168" s="10"/>
      <c r="O168" s="10"/>
      <c r="P168" s="10"/>
      <c r="Q168" s="10"/>
      <c r="R168" s="10"/>
      <c r="S168" s="10"/>
      <c r="T168" s="243">
        <v>160</v>
      </c>
      <c r="U168" s="16">
        <f t="shared" si="16"/>
        <v>0</v>
      </c>
      <c r="V168" s="16">
        <f t="shared" si="11"/>
        <v>0</v>
      </c>
      <c r="W168" s="16">
        <f t="shared" si="17"/>
        <v>0</v>
      </c>
      <c r="X168" s="6">
        <f t="shared" si="18"/>
        <v>0</v>
      </c>
      <c r="Y168" s="134">
        <f t="shared" si="19"/>
        <v>0</v>
      </c>
    </row>
    <row r="169" spans="1:25" x14ac:dyDescent="0.25">
      <c r="A169" s="192">
        <f t="shared" si="14"/>
        <v>47</v>
      </c>
      <c r="B169" s="136"/>
      <c r="C169" s="42"/>
      <c r="D169" s="55"/>
      <c r="E169" s="43"/>
      <c r="F169" s="52"/>
      <c r="G169" s="37"/>
      <c r="H169" s="10"/>
      <c r="I169" s="10"/>
      <c r="J169" s="10"/>
      <c r="K169" s="10"/>
      <c r="L169" s="10"/>
      <c r="M169" s="10"/>
      <c r="N169" s="10"/>
      <c r="O169" s="10"/>
      <c r="P169" s="10"/>
      <c r="Q169" s="10"/>
      <c r="R169" s="10"/>
      <c r="S169" s="10"/>
      <c r="T169" s="243">
        <v>160</v>
      </c>
      <c r="U169" s="16">
        <f t="shared" si="16"/>
        <v>0</v>
      </c>
      <c r="V169" s="16">
        <f t="shared" si="11"/>
        <v>0</v>
      </c>
      <c r="W169" s="16">
        <f t="shared" si="17"/>
        <v>0</v>
      </c>
      <c r="X169" s="6">
        <f t="shared" si="18"/>
        <v>0</v>
      </c>
      <c r="Y169" s="134">
        <f t="shared" si="19"/>
        <v>0</v>
      </c>
    </row>
    <row r="170" spans="1:25" x14ac:dyDescent="0.25">
      <c r="A170" s="192">
        <f t="shared" si="14"/>
        <v>48</v>
      </c>
      <c r="B170" s="136"/>
      <c r="C170" s="42"/>
      <c r="D170" s="55"/>
      <c r="E170" s="43"/>
      <c r="F170" s="52"/>
      <c r="G170" s="37"/>
      <c r="H170" s="10"/>
      <c r="I170" s="10"/>
      <c r="J170" s="10"/>
      <c r="K170" s="10"/>
      <c r="L170" s="10"/>
      <c r="M170" s="10"/>
      <c r="N170" s="10"/>
      <c r="O170" s="10"/>
      <c r="P170" s="10"/>
      <c r="Q170" s="10"/>
      <c r="R170" s="10"/>
      <c r="S170" s="10"/>
      <c r="T170" s="243">
        <v>160</v>
      </c>
      <c r="U170" s="16">
        <f t="shared" si="16"/>
        <v>0</v>
      </c>
      <c r="V170" s="16">
        <f t="shared" si="11"/>
        <v>0</v>
      </c>
      <c r="W170" s="16">
        <f t="shared" si="17"/>
        <v>0</v>
      </c>
      <c r="X170" s="6">
        <f t="shared" si="18"/>
        <v>0</v>
      </c>
      <c r="Y170" s="134">
        <f t="shared" si="19"/>
        <v>0</v>
      </c>
    </row>
    <row r="171" spans="1:25" x14ac:dyDescent="0.25">
      <c r="A171" s="192">
        <f t="shared" si="14"/>
        <v>49</v>
      </c>
      <c r="B171" s="136"/>
      <c r="C171" s="42"/>
      <c r="D171" s="55"/>
      <c r="E171" s="43"/>
      <c r="F171" s="52"/>
      <c r="G171" s="37"/>
      <c r="H171" s="10"/>
      <c r="I171" s="10"/>
      <c r="J171" s="10"/>
      <c r="K171" s="10"/>
      <c r="L171" s="10"/>
      <c r="M171" s="10"/>
      <c r="N171" s="10"/>
      <c r="O171" s="10"/>
      <c r="P171" s="10"/>
      <c r="Q171" s="10"/>
      <c r="R171" s="10"/>
      <c r="S171" s="10"/>
      <c r="T171" s="243">
        <v>160</v>
      </c>
      <c r="U171" s="16">
        <f t="shared" si="16"/>
        <v>0</v>
      </c>
      <c r="V171" s="16">
        <f t="shared" si="11"/>
        <v>0</v>
      </c>
      <c r="W171" s="16">
        <f t="shared" si="17"/>
        <v>0</v>
      </c>
      <c r="X171" s="6">
        <f t="shared" si="18"/>
        <v>0</v>
      </c>
      <c r="Y171" s="134">
        <f t="shared" si="19"/>
        <v>0</v>
      </c>
    </row>
    <row r="172" spans="1:25" x14ac:dyDescent="0.25">
      <c r="A172" s="192">
        <f t="shared" si="14"/>
        <v>50</v>
      </c>
      <c r="B172" s="136"/>
      <c r="C172" s="42"/>
      <c r="D172" s="55"/>
      <c r="E172" s="43"/>
      <c r="F172" s="52"/>
      <c r="G172" s="37"/>
      <c r="H172" s="10"/>
      <c r="I172" s="10"/>
      <c r="J172" s="10"/>
      <c r="K172" s="10"/>
      <c r="L172" s="10"/>
      <c r="M172" s="10"/>
      <c r="N172" s="10"/>
      <c r="O172" s="10"/>
      <c r="P172" s="10"/>
      <c r="Q172" s="10"/>
      <c r="R172" s="10"/>
      <c r="S172" s="10"/>
      <c r="T172" s="243">
        <v>160</v>
      </c>
      <c r="U172" s="16">
        <f t="shared" si="16"/>
        <v>0</v>
      </c>
      <c r="V172" s="16">
        <f t="shared" si="11"/>
        <v>0</v>
      </c>
      <c r="W172" s="16">
        <f t="shared" si="17"/>
        <v>0</v>
      </c>
      <c r="X172" s="6">
        <f t="shared" si="18"/>
        <v>0</v>
      </c>
      <c r="Y172" s="134">
        <f t="shared" si="19"/>
        <v>0</v>
      </c>
    </row>
    <row r="173" spans="1:25" hidden="1" x14ac:dyDescent="0.25">
      <c r="A173" s="192">
        <f t="shared" si="14"/>
        <v>51</v>
      </c>
      <c r="B173" s="136"/>
      <c r="C173" s="42"/>
      <c r="D173" s="55"/>
      <c r="E173" s="43"/>
      <c r="F173" s="52"/>
      <c r="G173" s="37"/>
      <c r="H173" s="10"/>
      <c r="I173" s="10"/>
      <c r="J173" s="10"/>
      <c r="K173" s="10"/>
      <c r="L173" s="10"/>
      <c r="M173" s="10"/>
      <c r="N173" s="10"/>
      <c r="O173" s="10"/>
      <c r="P173" s="10"/>
      <c r="Q173" s="10"/>
      <c r="R173" s="10"/>
      <c r="S173" s="10"/>
      <c r="T173" s="243">
        <v>160</v>
      </c>
      <c r="U173" s="16">
        <f t="shared" si="16"/>
        <v>0</v>
      </c>
      <c r="V173" s="16">
        <f t="shared" si="11"/>
        <v>0</v>
      </c>
      <c r="W173" s="16">
        <f t="shared" si="17"/>
        <v>0</v>
      </c>
      <c r="X173" s="6">
        <f t="shared" si="18"/>
        <v>0</v>
      </c>
      <c r="Y173" s="134">
        <f t="shared" si="19"/>
        <v>0</v>
      </c>
    </row>
    <row r="174" spans="1:25" hidden="1" x14ac:dyDescent="0.25">
      <c r="A174" s="192">
        <f t="shared" si="14"/>
        <v>52</v>
      </c>
      <c r="B174" s="136"/>
      <c r="C174" s="42"/>
      <c r="D174" s="55"/>
      <c r="E174" s="43"/>
      <c r="F174" s="52"/>
      <c r="G174" s="37"/>
      <c r="H174" s="10"/>
      <c r="I174" s="10"/>
      <c r="J174" s="10"/>
      <c r="K174" s="10"/>
      <c r="L174" s="10"/>
      <c r="M174" s="10"/>
      <c r="N174" s="10"/>
      <c r="O174" s="10"/>
      <c r="P174" s="10"/>
      <c r="Q174" s="10"/>
      <c r="R174" s="10"/>
      <c r="S174" s="10"/>
      <c r="T174" s="243">
        <v>160</v>
      </c>
      <c r="U174" s="16">
        <f t="shared" si="16"/>
        <v>0</v>
      </c>
      <c r="V174" s="16">
        <f t="shared" si="11"/>
        <v>0</v>
      </c>
      <c r="W174" s="16">
        <f t="shared" si="17"/>
        <v>0</v>
      </c>
      <c r="X174" s="6">
        <f t="shared" si="18"/>
        <v>0</v>
      </c>
      <c r="Y174" s="134">
        <f t="shared" si="19"/>
        <v>0</v>
      </c>
    </row>
    <row r="175" spans="1:25" hidden="1" x14ac:dyDescent="0.25">
      <c r="A175" s="192">
        <f t="shared" si="14"/>
        <v>53</v>
      </c>
      <c r="B175" s="136"/>
      <c r="C175" s="42"/>
      <c r="D175" s="55"/>
      <c r="E175" s="43"/>
      <c r="F175" s="52"/>
      <c r="G175" s="37"/>
      <c r="H175" s="10"/>
      <c r="I175" s="10"/>
      <c r="J175" s="10"/>
      <c r="K175" s="10"/>
      <c r="L175" s="10"/>
      <c r="M175" s="10"/>
      <c r="N175" s="10"/>
      <c r="O175" s="10"/>
      <c r="P175" s="10"/>
      <c r="Q175" s="10"/>
      <c r="R175" s="10"/>
      <c r="S175" s="10"/>
      <c r="T175" s="243">
        <v>160</v>
      </c>
      <c r="U175" s="16">
        <f t="shared" si="16"/>
        <v>0</v>
      </c>
      <c r="V175" s="16">
        <f t="shared" si="11"/>
        <v>0</v>
      </c>
      <c r="W175" s="16">
        <f t="shared" si="17"/>
        <v>0</v>
      </c>
      <c r="X175" s="6">
        <f t="shared" si="18"/>
        <v>0</v>
      </c>
      <c r="Y175" s="134">
        <f t="shared" si="19"/>
        <v>0</v>
      </c>
    </row>
    <row r="176" spans="1:25" hidden="1" x14ac:dyDescent="0.25">
      <c r="A176" s="192">
        <f t="shared" si="14"/>
        <v>54</v>
      </c>
      <c r="B176" s="136"/>
      <c r="C176" s="42"/>
      <c r="D176" s="55"/>
      <c r="E176" s="43"/>
      <c r="F176" s="52"/>
      <c r="G176" s="37"/>
      <c r="H176" s="10"/>
      <c r="I176" s="10"/>
      <c r="J176" s="10"/>
      <c r="K176" s="10"/>
      <c r="L176" s="10"/>
      <c r="M176" s="10"/>
      <c r="N176" s="10"/>
      <c r="O176" s="10"/>
      <c r="P176" s="10"/>
      <c r="Q176" s="10"/>
      <c r="R176" s="10"/>
      <c r="S176" s="10"/>
      <c r="T176" s="243">
        <v>160</v>
      </c>
      <c r="U176" s="16">
        <f t="shared" si="16"/>
        <v>0</v>
      </c>
      <c r="V176" s="16">
        <f t="shared" si="11"/>
        <v>0</v>
      </c>
      <c r="W176" s="16">
        <f t="shared" si="17"/>
        <v>0</v>
      </c>
      <c r="X176" s="6">
        <f t="shared" si="18"/>
        <v>0</v>
      </c>
      <c r="Y176" s="134">
        <f t="shared" si="19"/>
        <v>0</v>
      </c>
    </row>
    <row r="177" spans="1:25" hidden="1" x14ac:dyDescent="0.25">
      <c r="A177" s="192">
        <f t="shared" si="14"/>
        <v>55</v>
      </c>
      <c r="B177" s="136"/>
      <c r="C177" s="42"/>
      <c r="D177" s="55"/>
      <c r="E177" s="43"/>
      <c r="F177" s="52"/>
      <c r="G177" s="37"/>
      <c r="H177" s="10"/>
      <c r="I177" s="10"/>
      <c r="J177" s="10"/>
      <c r="K177" s="10"/>
      <c r="L177" s="10"/>
      <c r="M177" s="10"/>
      <c r="N177" s="10"/>
      <c r="O177" s="10"/>
      <c r="P177" s="10"/>
      <c r="Q177" s="10"/>
      <c r="R177" s="10"/>
      <c r="S177" s="10"/>
      <c r="T177" s="243">
        <v>160</v>
      </c>
      <c r="U177" s="16">
        <f t="shared" si="16"/>
        <v>0</v>
      </c>
      <c r="V177" s="16">
        <f t="shared" si="11"/>
        <v>0</v>
      </c>
      <c r="W177" s="16">
        <f t="shared" si="17"/>
        <v>0</v>
      </c>
      <c r="X177" s="6">
        <f t="shared" si="18"/>
        <v>0</v>
      </c>
      <c r="Y177" s="134">
        <f t="shared" si="19"/>
        <v>0</v>
      </c>
    </row>
    <row r="178" spans="1:25" hidden="1" x14ac:dyDescent="0.25">
      <c r="A178" s="192">
        <f t="shared" si="14"/>
        <v>56</v>
      </c>
      <c r="B178" s="136"/>
      <c r="C178" s="42"/>
      <c r="D178" s="55"/>
      <c r="E178" s="43"/>
      <c r="F178" s="52"/>
      <c r="G178" s="37"/>
      <c r="H178" s="10"/>
      <c r="I178" s="10"/>
      <c r="J178" s="10"/>
      <c r="K178" s="10"/>
      <c r="L178" s="10"/>
      <c r="M178" s="10"/>
      <c r="N178" s="10"/>
      <c r="O178" s="10"/>
      <c r="P178" s="10"/>
      <c r="Q178" s="10"/>
      <c r="R178" s="10"/>
      <c r="S178" s="10"/>
      <c r="T178" s="243">
        <v>160</v>
      </c>
      <c r="U178" s="16">
        <f t="shared" si="16"/>
        <v>0</v>
      </c>
      <c r="V178" s="16">
        <f t="shared" si="11"/>
        <v>0</v>
      </c>
      <c r="W178" s="16">
        <f t="shared" si="17"/>
        <v>0</v>
      </c>
      <c r="X178" s="6">
        <f t="shared" si="18"/>
        <v>0</v>
      </c>
      <c r="Y178" s="134">
        <f t="shared" si="19"/>
        <v>0</v>
      </c>
    </row>
    <row r="179" spans="1:25" hidden="1" x14ac:dyDescent="0.25">
      <c r="A179" s="192">
        <f t="shared" si="14"/>
        <v>57</v>
      </c>
      <c r="B179" s="136"/>
      <c r="C179" s="42"/>
      <c r="D179" s="55"/>
      <c r="E179" s="43"/>
      <c r="F179" s="52"/>
      <c r="G179" s="37"/>
      <c r="H179" s="10"/>
      <c r="I179" s="10"/>
      <c r="J179" s="10"/>
      <c r="K179" s="10"/>
      <c r="L179" s="10"/>
      <c r="M179" s="10"/>
      <c r="N179" s="10"/>
      <c r="O179" s="10"/>
      <c r="P179" s="10"/>
      <c r="Q179" s="10"/>
      <c r="R179" s="10"/>
      <c r="S179" s="10"/>
      <c r="T179" s="243">
        <v>160</v>
      </c>
      <c r="U179" s="16">
        <f t="shared" si="16"/>
        <v>0</v>
      </c>
      <c r="V179" s="16">
        <f t="shared" si="11"/>
        <v>0</v>
      </c>
      <c r="W179" s="16">
        <f t="shared" si="17"/>
        <v>0</v>
      </c>
      <c r="X179" s="6">
        <f t="shared" si="18"/>
        <v>0</v>
      </c>
      <c r="Y179" s="134">
        <f t="shared" si="19"/>
        <v>0</v>
      </c>
    </row>
    <row r="180" spans="1:25" hidden="1" x14ac:dyDescent="0.25">
      <c r="A180" s="192">
        <f t="shared" si="14"/>
        <v>58</v>
      </c>
      <c r="B180" s="136"/>
      <c r="C180" s="42"/>
      <c r="D180" s="55"/>
      <c r="E180" s="43"/>
      <c r="F180" s="52"/>
      <c r="G180" s="37"/>
      <c r="H180" s="10"/>
      <c r="I180" s="10"/>
      <c r="J180" s="10"/>
      <c r="K180" s="10"/>
      <c r="L180" s="10"/>
      <c r="M180" s="10"/>
      <c r="N180" s="10"/>
      <c r="O180" s="10"/>
      <c r="P180" s="10"/>
      <c r="Q180" s="10"/>
      <c r="R180" s="10"/>
      <c r="S180" s="10"/>
      <c r="T180" s="243">
        <v>160</v>
      </c>
      <c r="U180" s="16">
        <f t="shared" si="16"/>
        <v>0</v>
      </c>
      <c r="V180" s="16">
        <f t="shared" si="11"/>
        <v>0</v>
      </c>
      <c r="W180" s="16">
        <f t="shared" si="17"/>
        <v>0</v>
      </c>
      <c r="X180" s="6">
        <f t="shared" si="18"/>
        <v>0</v>
      </c>
      <c r="Y180" s="134">
        <f t="shared" si="19"/>
        <v>0</v>
      </c>
    </row>
    <row r="181" spans="1:25" hidden="1" x14ac:dyDescent="0.25">
      <c r="A181" s="192">
        <f t="shared" si="14"/>
        <v>59</v>
      </c>
      <c r="B181" s="136"/>
      <c r="C181" s="42"/>
      <c r="D181" s="55"/>
      <c r="E181" s="43"/>
      <c r="F181" s="52"/>
      <c r="G181" s="37"/>
      <c r="H181" s="10"/>
      <c r="I181" s="10"/>
      <c r="J181" s="10"/>
      <c r="K181" s="10"/>
      <c r="L181" s="10"/>
      <c r="M181" s="10"/>
      <c r="N181" s="10"/>
      <c r="O181" s="10"/>
      <c r="P181" s="10"/>
      <c r="Q181" s="10"/>
      <c r="R181" s="10"/>
      <c r="S181" s="10"/>
      <c r="T181" s="243">
        <v>160</v>
      </c>
      <c r="U181" s="16">
        <f t="shared" si="16"/>
        <v>0</v>
      </c>
      <c r="V181" s="16">
        <f t="shared" si="11"/>
        <v>0</v>
      </c>
      <c r="W181" s="16">
        <f t="shared" si="17"/>
        <v>0</v>
      </c>
      <c r="X181" s="6">
        <f t="shared" si="18"/>
        <v>0</v>
      </c>
      <c r="Y181" s="134">
        <f t="shared" si="19"/>
        <v>0</v>
      </c>
    </row>
    <row r="182" spans="1:25" hidden="1" x14ac:dyDescent="0.25">
      <c r="A182" s="192">
        <f t="shared" si="14"/>
        <v>60</v>
      </c>
      <c r="B182" s="136"/>
      <c r="C182" s="42"/>
      <c r="D182" s="55"/>
      <c r="E182" s="43"/>
      <c r="F182" s="52"/>
      <c r="G182" s="37"/>
      <c r="H182" s="10"/>
      <c r="I182" s="10"/>
      <c r="J182" s="10"/>
      <c r="K182" s="10"/>
      <c r="L182" s="10"/>
      <c r="M182" s="10"/>
      <c r="N182" s="10"/>
      <c r="O182" s="10"/>
      <c r="P182" s="10"/>
      <c r="Q182" s="10"/>
      <c r="R182" s="10"/>
      <c r="S182" s="10"/>
      <c r="T182" s="243">
        <v>160</v>
      </c>
      <c r="U182" s="16">
        <f t="shared" si="16"/>
        <v>0</v>
      </c>
      <c r="V182" s="16">
        <f t="shared" si="11"/>
        <v>0</v>
      </c>
      <c r="W182" s="16">
        <f t="shared" si="17"/>
        <v>0</v>
      </c>
      <c r="X182" s="6">
        <f t="shared" si="18"/>
        <v>0</v>
      </c>
      <c r="Y182" s="134">
        <f t="shared" si="19"/>
        <v>0</v>
      </c>
    </row>
    <row r="183" spans="1:25" hidden="1" x14ac:dyDescent="0.25">
      <c r="A183" s="192">
        <f t="shared" si="14"/>
        <v>61</v>
      </c>
      <c r="B183" s="136"/>
      <c r="C183" s="42"/>
      <c r="D183" s="55"/>
      <c r="E183" s="43"/>
      <c r="F183" s="52"/>
      <c r="G183" s="37"/>
      <c r="H183" s="10"/>
      <c r="I183" s="10"/>
      <c r="J183" s="10"/>
      <c r="K183" s="10"/>
      <c r="L183" s="10"/>
      <c r="M183" s="10"/>
      <c r="N183" s="10"/>
      <c r="O183" s="10"/>
      <c r="P183" s="10"/>
      <c r="Q183" s="10"/>
      <c r="R183" s="10"/>
      <c r="S183" s="10"/>
      <c r="T183" s="243">
        <v>160</v>
      </c>
      <c r="U183" s="16">
        <f t="shared" si="16"/>
        <v>0</v>
      </c>
      <c r="V183" s="16">
        <f t="shared" si="11"/>
        <v>0</v>
      </c>
      <c r="W183" s="16">
        <f t="shared" si="17"/>
        <v>0</v>
      </c>
      <c r="X183" s="6">
        <f t="shared" si="18"/>
        <v>0</v>
      </c>
      <c r="Y183" s="134">
        <f t="shared" si="19"/>
        <v>0</v>
      </c>
    </row>
    <row r="184" spans="1:25" hidden="1" x14ac:dyDescent="0.25">
      <c r="A184" s="192">
        <f t="shared" si="14"/>
        <v>62</v>
      </c>
      <c r="B184" s="136"/>
      <c r="C184" s="42"/>
      <c r="D184" s="55"/>
      <c r="E184" s="43"/>
      <c r="F184" s="52"/>
      <c r="G184" s="37"/>
      <c r="H184" s="10"/>
      <c r="I184" s="10"/>
      <c r="J184" s="10"/>
      <c r="K184" s="10"/>
      <c r="L184" s="10"/>
      <c r="M184" s="10"/>
      <c r="N184" s="10"/>
      <c r="O184" s="10"/>
      <c r="P184" s="10"/>
      <c r="Q184" s="10"/>
      <c r="R184" s="10"/>
      <c r="S184" s="10"/>
      <c r="T184" s="243">
        <v>160</v>
      </c>
      <c r="U184" s="16">
        <f t="shared" si="16"/>
        <v>0</v>
      </c>
      <c r="V184" s="16">
        <f t="shared" si="11"/>
        <v>0</v>
      </c>
      <c r="W184" s="16">
        <f t="shared" si="17"/>
        <v>0</v>
      </c>
      <c r="X184" s="6">
        <f t="shared" si="18"/>
        <v>0</v>
      </c>
      <c r="Y184" s="134">
        <f t="shared" si="19"/>
        <v>0</v>
      </c>
    </row>
    <row r="185" spans="1:25" hidden="1" x14ac:dyDescent="0.25">
      <c r="A185" s="192">
        <f t="shared" si="14"/>
        <v>63</v>
      </c>
      <c r="B185" s="136"/>
      <c r="C185" s="42"/>
      <c r="D185" s="55"/>
      <c r="E185" s="43"/>
      <c r="F185" s="52"/>
      <c r="G185" s="37"/>
      <c r="H185" s="10"/>
      <c r="I185" s="10"/>
      <c r="J185" s="10"/>
      <c r="K185" s="10"/>
      <c r="L185" s="10"/>
      <c r="M185" s="10"/>
      <c r="N185" s="10"/>
      <c r="O185" s="10"/>
      <c r="P185" s="10"/>
      <c r="Q185" s="10"/>
      <c r="R185" s="10"/>
      <c r="S185" s="10"/>
      <c r="T185" s="243">
        <v>160</v>
      </c>
      <c r="U185" s="16">
        <f t="shared" si="16"/>
        <v>0</v>
      </c>
      <c r="V185" s="16">
        <f t="shared" si="11"/>
        <v>0</v>
      </c>
      <c r="W185" s="16">
        <f t="shared" si="17"/>
        <v>0</v>
      </c>
      <c r="X185" s="6">
        <f t="shared" si="18"/>
        <v>0</v>
      </c>
      <c r="Y185" s="134">
        <f t="shared" si="19"/>
        <v>0</v>
      </c>
    </row>
    <row r="186" spans="1:25" hidden="1" x14ac:dyDescent="0.25">
      <c r="A186" s="192">
        <f t="shared" si="14"/>
        <v>64</v>
      </c>
      <c r="B186" s="136"/>
      <c r="C186" s="42"/>
      <c r="D186" s="55"/>
      <c r="E186" s="43"/>
      <c r="F186" s="52"/>
      <c r="G186" s="37"/>
      <c r="H186" s="10"/>
      <c r="I186" s="10"/>
      <c r="J186" s="10"/>
      <c r="K186" s="10"/>
      <c r="L186" s="10"/>
      <c r="M186" s="10"/>
      <c r="N186" s="10"/>
      <c r="O186" s="10"/>
      <c r="P186" s="10"/>
      <c r="Q186" s="10"/>
      <c r="R186" s="10"/>
      <c r="S186" s="10"/>
      <c r="T186" s="243">
        <v>160</v>
      </c>
      <c r="U186" s="16">
        <f t="shared" si="16"/>
        <v>0</v>
      </c>
      <c r="V186" s="16">
        <f t="shared" si="11"/>
        <v>0</v>
      </c>
      <c r="W186" s="16">
        <f t="shared" si="17"/>
        <v>0</v>
      </c>
      <c r="X186" s="6">
        <f t="shared" si="18"/>
        <v>0</v>
      </c>
      <c r="Y186" s="134">
        <f t="shared" si="19"/>
        <v>0</v>
      </c>
    </row>
    <row r="187" spans="1:25" hidden="1" x14ac:dyDescent="0.25">
      <c r="A187" s="192">
        <f t="shared" si="14"/>
        <v>65</v>
      </c>
      <c r="B187" s="136"/>
      <c r="C187" s="42"/>
      <c r="D187" s="55"/>
      <c r="E187" s="43"/>
      <c r="F187" s="52"/>
      <c r="G187" s="37"/>
      <c r="H187" s="10"/>
      <c r="I187" s="10"/>
      <c r="J187" s="10"/>
      <c r="K187" s="10"/>
      <c r="L187" s="10"/>
      <c r="M187" s="10"/>
      <c r="N187" s="10"/>
      <c r="O187" s="10"/>
      <c r="P187" s="10"/>
      <c r="Q187" s="10"/>
      <c r="R187" s="10"/>
      <c r="S187" s="10"/>
      <c r="T187" s="243">
        <v>160</v>
      </c>
      <c r="U187" s="16">
        <f t="shared" si="16"/>
        <v>0</v>
      </c>
      <c r="V187" s="16">
        <f t="shared" si="11"/>
        <v>0</v>
      </c>
      <c r="W187" s="16">
        <f t="shared" si="17"/>
        <v>0</v>
      </c>
      <c r="X187" s="6">
        <f t="shared" si="18"/>
        <v>0</v>
      </c>
      <c r="Y187" s="134">
        <f t="shared" si="19"/>
        <v>0</v>
      </c>
    </row>
    <row r="188" spans="1:25" hidden="1" x14ac:dyDescent="0.25">
      <c r="A188" s="192">
        <f t="shared" si="14"/>
        <v>66</v>
      </c>
      <c r="B188" s="136"/>
      <c r="C188" s="42"/>
      <c r="D188" s="55"/>
      <c r="E188" s="43"/>
      <c r="F188" s="52"/>
      <c r="G188" s="37"/>
      <c r="H188" s="10"/>
      <c r="I188" s="10"/>
      <c r="J188" s="10"/>
      <c r="K188" s="10"/>
      <c r="L188" s="10"/>
      <c r="M188" s="10"/>
      <c r="N188" s="10"/>
      <c r="O188" s="10"/>
      <c r="P188" s="10"/>
      <c r="Q188" s="10"/>
      <c r="R188" s="10"/>
      <c r="S188" s="10"/>
      <c r="T188" s="243">
        <v>160</v>
      </c>
      <c r="U188" s="16">
        <f t="shared" si="16"/>
        <v>0</v>
      </c>
      <c r="V188" s="16">
        <f t="shared" ref="V188:V251" si="20">SUM(H188:R188)</f>
        <v>0</v>
      </c>
      <c r="W188" s="16">
        <f t="shared" si="17"/>
        <v>0</v>
      </c>
      <c r="X188" s="6">
        <f t="shared" si="18"/>
        <v>0</v>
      </c>
      <c r="Y188" s="134">
        <f t="shared" si="19"/>
        <v>0</v>
      </c>
    </row>
    <row r="189" spans="1:25" hidden="1" x14ac:dyDescent="0.25">
      <c r="A189" s="192">
        <f t="shared" si="14"/>
        <v>67</v>
      </c>
      <c r="B189" s="136"/>
      <c r="C189" s="42"/>
      <c r="D189" s="55"/>
      <c r="E189" s="43"/>
      <c r="F189" s="52"/>
      <c r="G189" s="37"/>
      <c r="H189" s="10"/>
      <c r="I189" s="10"/>
      <c r="J189" s="10"/>
      <c r="K189" s="10"/>
      <c r="L189" s="10"/>
      <c r="M189" s="10"/>
      <c r="N189" s="10"/>
      <c r="O189" s="10"/>
      <c r="P189" s="10"/>
      <c r="Q189" s="10"/>
      <c r="R189" s="10"/>
      <c r="S189" s="10"/>
      <c r="T189" s="243">
        <v>160</v>
      </c>
      <c r="U189" s="16">
        <f t="shared" si="16"/>
        <v>0</v>
      </c>
      <c r="V189" s="16">
        <f t="shared" si="20"/>
        <v>0</v>
      </c>
      <c r="W189" s="16">
        <f t="shared" si="17"/>
        <v>0</v>
      </c>
      <c r="X189" s="6">
        <f t="shared" si="18"/>
        <v>0</v>
      </c>
      <c r="Y189" s="134">
        <f t="shared" si="19"/>
        <v>0</v>
      </c>
    </row>
    <row r="190" spans="1:25" hidden="1" x14ac:dyDescent="0.25">
      <c r="A190" s="192">
        <f t="shared" si="14"/>
        <v>68</v>
      </c>
      <c r="B190" s="136"/>
      <c r="C190" s="42"/>
      <c r="D190" s="55"/>
      <c r="E190" s="43"/>
      <c r="F190" s="52"/>
      <c r="G190" s="37"/>
      <c r="H190" s="10"/>
      <c r="I190" s="10"/>
      <c r="J190" s="10"/>
      <c r="K190" s="10"/>
      <c r="L190" s="10"/>
      <c r="M190" s="10"/>
      <c r="N190" s="10"/>
      <c r="O190" s="10"/>
      <c r="P190" s="10"/>
      <c r="Q190" s="10"/>
      <c r="R190" s="10"/>
      <c r="S190" s="10"/>
      <c r="T190" s="243">
        <v>160</v>
      </c>
      <c r="U190" s="16">
        <f t="shared" si="16"/>
        <v>0</v>
      </c>
      <c r="V190" s="16">
        <f t="shared" si="20"/>
        <v>0</v>
      </c>
      <c r="W190" s="16">
        <f t="shared" si="17"/>
        <v>0</v>
      </c>
      <c r="X190" s="6">
        <f t="shared" si="18"/>
        <v>0</v>
      </c>
      <c r="Y190" s="134">
        <f t="shared" si="19"/>
        <v>0</v>
      </c>
    </row>
    <row r="191" spans="1:25" hidden="1" x14ac:dyDescent="0.25">
      <c r="A191" s="192">
        <f t="shared" si="14"/>
        <v>69</v>
      </c>
      <c r="B191" s="136"/>
      <c r="C191" s="42"/>
      <c r="D191" s="55"/>
      <c r="E191" s="43"/>
      <c r="F191" s="52"/>
      <c r="G191" s="37"/>
      <c r="H191" s="10"/>
      <c r="I191" s="10"/>
      <c r="J191" s="10"/>
      <c r="K191" s="10"/>
      <c r="L191" s="10"/>
      <c r="M191" s="10"/>
      <c r="N191" s="10"/>
      <c r="O191" s="10"/>
      <c r="P191" s="10"/>
      <c r="Q191" s="10"/>
      <c r="R191" s="10"/>
      <c r="S191" s="10"/>
      <c r="T191" s="243">
        <v>160</v>
      </c>
      <c r="U191" s="16">
        <f t="shared" si="16"/>
        <v>0</v>
      </c>
      <c r="V191" s="16">
        <f t="shared" si="20"/>
        <v>0</v>
      </c>
      <c r="W191" s="16">
        <f t="shared" si="17"/>
        <v>0</v>
      </c>
      <c r="X191" s="6">
        <f t="shared" si="18"/>
        <v>0</v>
      </c>
      <c r="Y191" s="134">
        <f t="shared" si="19"/>
        <v>0</v>
      </c>
    </row>
    <row r="192" spans="1:25" hidden="1" x14ac:dyDescent="0.25">
      <c r="A192" s="192">
        <f t="shared" si="14"/>
        <v>70</v>
      </c>
      <c r="B192" s="136"/>
      <c r="C192" s="42"/>
      <c r="D192" s="55"/>
      <c r="E192" s="43"/>
      <c r="F192" s="52"/>
      <c r="G192" s="37"/>
      <c r="H192" s="10"/>
      <c r="I192" s="10"/>
      <c r="J192" s="10"/>
      <c r="K192" s="10"/>
      <c r="L192" s="10"/>
      <c r="M192" s="10"/>
      <c r="N192" s="10"/>
      <c r="O192" s="10"/>
      <c r="P192" s="10"/>
      <c r="Q192" s="10"/>
      <c r="R192" s="10"/>
      <c r="S192" s="10"/>
      <c r="T192" s="243">
        <v>160</v>
      </c>
      <c r="U192" s="16">
        <f t="shared" si="16"/>
        <v>0</v>
      </c>
      <c r="V192" s="16">
        <f t="shared" si="20"/>
        <v>0</v>
      </c>
      <c r="W192" s="16">
        <f t="shared" si="17"/>
        <v>0</v>
      </c>
      <c r="X192" s="6">
        <f t="shared" si="18"/>
        <v>0</v>
      </c>
      <c r="Y192" s="134">
        <f t="shared" si="19"/>
        <v>0</v>
      </c>
    </row>
    <row r="193" spans="1:25" hidden="1" x14ac:dyDescent="0.25">
      <c r="A193" s="192">
        <f t="shared" si="14"/>
        <v>71</v>
      </c>
      <c r="B193" s="136"/>
      <c r="C193" s="42"/>
      <c r="D193" s="55"/>
      <c r="E193" s="43"/>
      <c r="F193" s="78"/>
      <c r="G193" s="37"/>
      <c r="H193" s="10"/>
      <c r="I193" s="10"/>
      <c r="J193" s="10"/>
      <c r="K193" s="10"/>
      <c r="L193" s="10"/>
      <c r="M193" s="10"/>
      <c r="N193" s="10"/>
      <c r="O193" s="10"/>
      <c r="P193" s="10"/>
      <c r="Q193" s="10"/>
      <c r="R193" s="10"/>
      <c r="S193" s="10"/>
      <c r="T193" s="243">
        <v>160</v>
      </c>
      <c r="U193" s="16">
        <f t="shared" si="16"/>
        <v>0</v>
      </c>
      <c r="V193" s="16">
        <f t="shared" si="20"/>
        <v>0</v>
      </c>
      <c r="W193" s="16">
        <f t="shared" si="17"/>
        <v>0</v>
      </c>
      <c r="X193" s="6">
        <f t="shared" si="18"/>
        <v>0</v>
      </c>
      <c r="Y193" s="134">
        <f t="shared" si="19"/>
        <v>0</v>
      </c>
    </row>
    <row r="194" spans="1:25" hidden="1" x14ac:dyDescent="0.25">
      <c r="A194" s="192">
        <f t="shared" si="14"/>
        <v>72</v>
      </c>
      <c r="B194" s="136"/>
      <c r="C194" s="42"/>
      <c r="D194" s="55"/>
      <c r="E194" s="43"/>
      <c r="F194" s="78"/>
      <c r="G194" s="37"/>
      <c r="H194" s="10"/>
      <c r="I194" s="10"/>
      <c r="J194" s="10"/>
      <c r="K194" s="10"/>
      <c r="L194" s="10"/>
      <c r="M194" s="10"/>
      <c r="N194" s="10"/>
      <c r="O194" s="10"/>
      <c r="P194" s="10"/>
      <c r="Q194" s="10"/>
      <c r="R194" s="10"/>
      <c r="S194" s="10"/>
      <c r="T194" s="243">
        <v>160</v>
      </c>
      <c r="U194" s="16">
        <f t="shared" si="16"/>
        <v>0</v>
      </c>
      <c r="V194" s="16">
        <f t="shared" si="20"/>
        <v>0</v>
      </c>
      <c r="W194" s="16">
        <f t="shared" si="17"/>
        <v>0</v>
      </c>
      <c r="X194" s="6">
        <f t="shared" si="18"/>
        <v>0</v>
      </c>
      <c r="Y194" s="134">
        <f t="shared" si="19"/>
        <v>0</v>
      </c>
    </row>
    <row r="195" spans="1:25" hidden="1" x14ac:dyDescent="0.25">
      <c r="A195" s="192">
        <f t="shared" si="14"/>
        <v>73</v>
      </c>
      <c r="B195" s="136"/>
      <c r="C195" s="42"/>
      <c r="D195" s="55"/>
      <c r="E195" s="43"/>
      <c r="F195" s="78"/>
      <c r="G195" s="37"/>
      <c r="H195" s="10"/>
      <c r="I195" s="10"/>
      <c r="J195" s="10"/>
      <c r="K195" s="10"/>
      <c r="L195" s="10"/>
      <c r="M195" s="10"/>
      <c r="N195" s="10"/>
      <c r="O195" s="10"/>
      <c r="P195" s="10"/>
      <c r="Q195" s="10"/>
      <c r="R195" s="10"/>
      <c r="S195" s="10"/>
      <c r="T195" s="243">
        <v>160</v>
      </c>
      <c r="U195" s="16">
        <f t="shared" si="16"/>
        <v>0</v>
      </c>
      <c r="V195" s="16">
        <f t="shared" si="20"/>
        <v>0</v>
      </c>
      <c r="W195" s="16">
        <f t="shared" si="17"/>
        <v>0</v>
      </c>
      <c r="X195" s="6">
        <f t="shared" si="18"/>
        <v>0</v>
      </c>
      <c r="Y195" s="134">
        <f t="shared" si="19"/>
        <v>0</v>
      </c>
    </row>
    <row r="196" spans="1:25" hidden="1" x14ac:dyDescent="0.25">
      <c r="A196" s="192">
        <f t="shared" si="14"/>
        <v>74</v>
      </c>
      <c r="B196" s="136"/>
      <c r="C196" s="42"/>
      <c r="D196" s="55"/>
      <c r="E196" s="43"/>
      <c r="F196" s="78"/>
      <c r="G196" s="37"/>
      <c r="H196" s="10"/>
      <c r="I196" s="10"/>
      <c r="J196" s="10"/>
      <c r="K196" s="10"/>
      <c r="L196" s="10"/>
      <c r="M196" s="10"/>
      <c r="N196" s="10"/>
      <c r="O196" s="10"/>
      <c r="P196" s="10"/>
      <c r="Q196" s="10"/>
      <c r="R196" s="10"/>
      <c r="S196" s="10"/>
      <c r="T196" s="243">
        <v>160</v>
      </c>
      <c r="U196" s="16">
        <f t="shared" si="16"/>
        <v>0</v>
      </c>
      <c r="V196" s="16">
        <f t="shared" si="20"/>
        <v>0</v>
      </c>
      <c r="W196" s="16">
        <f t="shared" si="17"/>
        <v>0</v>
      </c>
      <c r="X196" s="6">
        <f t="shared" si="18"/>
        <v>0</v>
      </c>
      <c r="Y196" s="134">
        <f t="shared" si="19"/>
        <v>0</v>
      </c>
    </row>
    <row r="197" spans="1:25" hidden="1" x14ac:dyDescent="0.25">
      <c r="A197" s="192">
        <f t="shared" si="14"/>
        <v>75</v>
      </c>
      <c r="B197" s="136"/>
      <c r="C197" s="42"/>
      <c r="D197" s="55"/>
      <c r="E197" s="43"/>
      <c r="F197" s="78"/>
      <c r="G197" s="37"/>
      <c r="H197" s="10"/>
      <c r="I197" s="10"/>
      <c r="J197" s="10"/>
      <c r="K197" s="10"/>
      <c r="L197" s="10"/>
      <c r="M197" s="10"/>
      <c r="N197" s="10"/>
      <c r="O197" s="10"/>
      <c r="P197" s="10"/>
      <c r="Q197" s="10"/>
      <c r="R197" s="10"/>
      <c r="S197" s="10"/>
      <c r="T197" s="243">
        <v>160</v>
      </c>
      <c r="U197" s="16">
        <f t="shared" si="16"/>
        <v>0</v>
      </c>
      <c r="V197" s="16">
        <f t="shared" si="20"/>
        <v>0</v>
      </c>
      <c r="W197" s="16">
        <f t="shared" si="17"/>
        <v>0</v>
      </c>
      <c r="X197" s="6">
        <f t="shared" si="18"/>
        <v>0</v>
      </c>
      <c r="Y197" s="134">
        <f t="shared" si="19"/>
        <v>0</v>
      </c>
    </row>
    <row r="198" spans="1:25" hidden="1" x14ac:dyDescent="0.25">
      <c r="A198" s="192">
        <f t="shared" si="14"/>
        <v>76</v>
      </c>
      <c r="B198" s="136"/>
      <c r="C198" s="42"/>
      <c r="D198" s="55"/>
      <c r="E198" s="43"/>
      <c r="F198" s="78"/>
      <c r="G198" s="37"/>
      <c r="H198" s="10"/>
      <c r="I198" s="10"/>
      <c r="J198" s="10"/>
      <c r="K198" s="10"/>
      <c r="L198" s="10"/>
      <c r="M198" s="10"/>
      <c r="N198" s="10"/>
      <c r="O198" s="10"/>
      <c r="P198" s="10"/>
      <c r="Q198" s="10"/>
      <c r="R198" s="10"/>
      <c r="S198" s="10"/>
      <c r="T198" s="243">
        <v>160</v>
      </c>
      <c r="U198" s="16">
        <f t="shared" si="16"/>
        <v>0</v>
      </c>
      <c r="V198" s="16">
        <f t="shared" si="20"/>
        <v>0</v>
      </c>
      <c r="W198" s="16">
        <f t="shared" si="17"/>
        <v>0</v>
      </c>
      <c r="X198" s="6">
        <f t="shared" si="18"/>
        <v>0</v>
      </c>
      <c r="Y198" s="134">
        <f t="shared" si="19"/>
        <v>0</v>
      </c>
    </row>
    <row r="199" spans="1:25" hidden="1" x14ac:dyDescent="0.25">
      <c r="A199" s="192">
        <f t="shared" si="14"/>
        <v>77</v>
      </c>
      <c r="B199" s="136"/>
      <c r="C199" s="42"/>
      <c r="D199" s="55"/>
      <c r="E199" s="43"/>
      <c r="F199" s="78"/>
      <c r="G199" s="37"/>
      <c r="H199" s="10"/>
      <c r="I199" s="10"/>
      <c r="J199" s="10"/>
      <c r="K199" s="10"/>
      <c r="L199" s="10"/>
      <c r="M199" s="10"/>
      <c r="N199" s="10"/>
      <c r="O199" s="10"/>
      <c r="P199" s="10"/>
      <c r="Q199" s="10"/>
      <c r="R199" s="10"/>
      <c r="S199" s="10"/>
      <c r="T199" s="243">
        <v>160</v>
      </c>
      <c r="U199" s="16">
        <f t="shared" si="16"/>
        <v>0</v>
      </c>
      <c r="V199" s="16">
        <f t="shared" si="20"/>
        <v>0</v>
      </c>
      <c r="W199" s="16">
        <f t="shared" si="17"/>
        <v>0</v>
      </c>
      <c r="X199" s="6">
        <f t="shared" si="18"/>
        <v>0</v>
      </c>
      <c r="Y199" s="134">
        <f t="shared" si="19"/>
        <v>0</v>
      </c>
    </row>
    <row r="200" spans="1:25" hidden="1" x14ac:dyDescent="0.25">
      <c r="A200" s="192">
        <f t="shared" si="14"/>
        <v>78</v>
      </c>
      <c r="B200" s="136"/>
      <c r="C200" s="42"/>
      <c r="D200" s="55"/>
      <c r="E200" s="43"/>
      <c r="F200" s="78"/>
      <c r="G200" s="37"/>
      <c r="H200" s="10"/>
      <c r="I200" s="10"/>
      <c r="J200" s="10"/>
      <c r="K200" s="10"/>
      <c r="L200" s="10"/>
      <c r="M200" s="10"/>
      <c r="N200" s="10"/>
      <c r="O200" s="10"/>
      <c r="P200" s="10"/>
      <c r="Q200" s="10"/>
      <c r="R200" s="10"/>
      <c r="S200" s="10"/>
      <c r="T200" s="243">
        <v>160</v>
      </c>
      <c r="U200" s="16">
        <f t="shared" si="16"/>
        <v>0</v>
      </c>
      <c r="V200" s="16">
        <f t="shared" si="20"/>
        <v>0</v>
      </c>
      <c r="W200" s="16">
        <f t="shared" si="17"/>
        <v>0</v>
      </c>
      <c r="X200" s="6">
        <f t="shared" si="18"/>
        <v>0</v>
      </c>
      <c r="Y200" s="134">
        <f t="shared" si="19"/>
        <v>0</v>
      </c>
    </row>
    <row r="201" spans="1:25" hidden="1" x14ac:dyDescent="0.25">
      <c r="A201" s="192">
        <f t="shared" si="14"/>
        <v>79</v>
      </c>
      <c r="B201" s="136"/>
      <c r="C201" s="42"/>
      <c r="D201" s="55"/>
      <c r="E201" s="43"/>
      <c r="F201" s="78"/>
      <c r="G201" s="37"/>
      <c r="H201" s="10"/>
      <c r="I201" s="10"/>
      <c r="J201" s="10"/>
      <c r="K201" s="10"/>
      <c r="L201" s="10"/>
      <c r="M201" s="10"/>
      <c r="N201" s="10"/>
      <c r="O201" s="10"/>
      <c r="P201" s="10"/>
      <c r="Q201" s="10"/>
      <c r="R201" s="10"/>
      <c r="S201" s="10"/>
      <c r="T201" s="243">
        <v>160</v>
      </c>
      <c r="U201" s="16">
        <f t="shared" si="16"/>
        <v>0</v>
      </c>
      <c r="V201" s="16">
        <f t="shared" si="20"/>
        <v>0</v>
      </c>
      <c r="W201" s="16">
        <f t="shared" si="17"/>
        <v>0</v>
      </c>
      <c r="X201" s="6">
        <f t="shared" si="18"/>
        <v>0</v>
      </c>
      <c r="Y201" s="134">
        <f t="shared" si="19"/>
        <v>0</v>
      </c>
    </row>
    <row r="202" spans="1:25" hidden="1" x14ac:dyDescent="0.25">
      <c r="A202" s="192">
        <f t="shared" si="14"/>
        <v>80</v>
      </c>
      <c r="B202" s="136"/>
      <c r="C202" s="42"/>
      <c r="D202" s="55"/>
      <c r="E202" s="43"/>
      <c r="F202" s="78"/>
      <c r="G202" s="37"/>
      <c r="H202" s="10"/>
      <c r="I202" s="10"/>
      <c r="J202" s="10"/>
      <c r="K202" s="10"/>
      <c r="L202" s="10"/>
      <c r="M202" s="10"/>
      <c r="N202" s="10"/>
      <c r="O202" s="10"/>
      <c r="P202" s="10"/>
      <c r="Q202" s="10"/>
      <c r="R202" s="10"/>
      <c r="S202" s="10"/>
      <c r="T202" s="243">
        <v>160</v>
      </c>
      <c r="U202" s="16">
        <f t="shared" si="16"/>
        <v>0</v>
      </c>
      <c r="V202" s="16">
        <f t="shared" si="20"/>
        <v>0</v>
      </c>
      <c r="W202" s="16">
        <f t="shared" si="17"/>
        <v>0</v>
      </c>
      <c r="X202" s="6">
        <f t="shared" si="18"/>
        <v>0</v>
      </c>
      <c r="Y202" s="134">
        <f t="shared" si="19"/>
        <v>0</v>
      </c>
    </row>
    <row r="203" spans="1:25" hidden="1" x14ac:dyDescent="0.25">
      <c r="A203" s="192">
        <f t="shared" si="14"/>
        <v>81</v>
      </c>
      <c r="B203" s="136"/>
      <c r="C203" s="42"/>
      <c r="D203" s="55"/>
      <c r="E203" s="43"/>
      <c r="F203" s="78"/>
      <c r="G203" s="37"/>
      <c r="H203" s="10"/>
      <c r="I203" s="10"/>
      <c r="J203" s="10"/>
      <c r="K203" s="10"/>
      <c r="L203" s="10"/>
      <c r="M203" s="10"/>
      <c r="N203" s="10"/>
      <c r="O203" s="10"/>
      <c r="P203" s="10"/>
      <c r="Q203" s="10"/>
      <c r="R203" s="10"/>
      <c r="S203" s="10"/>
      <c r="T203" s="243">
        <v>160</v>
      </c>
      <c r="U203" s="16">
        <f t="shared" si="16"/>
        <v>0</v>
      </c>
      <c r="V203" s="16">
        <f t="shared" si="20"/>
        <v>0</v>
      </c>
      <c r="W203" s="16">
        <f t="shared" si="17"/>
        <v>0</v>
      </c>
      <c r="X203" s="6">
        <f t="shared" si="18"/>
        <v>0</v>
      </c>
      <c r="Y203" s="134">
        <f t="shared" si="19"/>
        <v>0</v>
      </c>
    </row>
    <row r="204" spans="1:25" hidden="1" x14ac:dyDescent="0.25">
      <c r="A204" s="192">
        <f t="shared" si="14"/>
        <v>82</v>
      </c>
      <c r="B204" s="136"/>
      <c r="C204" s="42"/>
      <c r="D204" s="55"/>
      <c r="E204" s="43"/>
      <c r="F204" s="78"/>
      <c r="G204" s="37"/>
      <c r="H204" s="10"/>
      <c r="I204" s="10"/>
      <c r="J204" s="10"/>
      <c r="K204" s="10"/>
      <c r="L204" s="10"/>
      <c r="M204" s="10"/>
      <c r="N204" s="10"/>
      <c r="O204" s="10"/>
      <c r="P204" s="10"/>
      <c r="Q204" s="10"/>
      <c r="R204" s="10"/>
      <c r="S204" s="10"/>
      <c r="T204" s="243">
        <v>160</v>
      </c>
      <c r="U204" s="16">
        <f t="shared" si="16"/>
        <v>0</v>
      </c>
      <c r="V204" s="16">
        <f t="shared" si="20"/>
        <v>0</v>
      </c>
      <c r="W204" s="16">
        <f t="shared" si="17"/>
        <v>0</v>
      </c>
      <c r="X204" s="6">
        <f t="shared" si="18"/>
        <v>0</v>
      </c>
      <c r="Y204" s="134">
        <f t="shared" si="19"/>
        <v>0</v>
      </c>
    </row>
    <row r="205" spans="1:25" hidden="1" x14ac:dyDescent="0.25">
      <c r="A205" s="192">
        <f t="shared" si="14"/>
        <v>83</v>
      </c>
      <c r="B205" s="136"/>
      <c r="C205" s="42"/>
      <c r="D205" s="55"/>
      <c r="E205" s="43"/>
      <c r="F205" s="78"/>
      <c r="G205" s="37"/>
      <c r="H205" s="10"/>
      <c r="I205" s="10"/>
      <c r="J205" s="10"/>
      <c r="K205" s="10"/>
      <c r="L205" s="10"/>
      <c r="M205" s="10"/>
      <c r="N205" s="10"/>
      <c r="O205" s="10"/>
      <c r="P205" s="10"/>
      <c r="Q205" s="10"/>
      <c r="R205" s="10"/>
      <c r="S205" s="10"/>
      <c r="T205" s="243">
        <v>160</v>
      </c>
      <c r="U205" s="16">
        <f t="shared" si="16"/>
        <v>0</v>
      </c>
      <c r="V205" s="16">
        <f t="shared" si="20"/>
        <v>0</v>
      </c>
      <c r="W205" s="16">
        <f t="shared" si="17"/>
        <v>0</v>
      </c>
      <c r="X205" s="6">
        <f t="shared" si="18"/>
        <v>0</v>
      </c>
      <c r="Y205" s="134">
        <f t="shared" si="19"/>
        <v>0</v>
      </c>
    </row>
    <row r="206" spans="1:25" hidden="1" x14ac:dyDescent="0.25">
      <c r="A206" s="192">
        <f t="shared" si="14"/>
        <v>84</v>
      </c>
      <c r="B206" s="136"/>
      <c r="C206" s="42"/>
      <c r="D206" s="55"/>
      <c r="E206" s="43"/>
      <c r="F206" s="78"/>
      <c r="G206" s="37"/>
      <c r="H206" s="10"/>
      <c r="I206" s="10"/>
      <c r="J206" s="10"/>
      <c r="K206" s="10"/>
      <c r="L206" s="10"/>
      <c r="M206" s="10"/>
      <c r="N206" s="10"/>
      <c r="O206" s="10"/>
      <c r="P206" s="10"/>
      <c r="Q206" s="10"/>
      <c r="R206" s="10"/>
      <c r="S206" s="10"/>
      <c r="T206" s="243">
        <v>160</v>
      </c>
      <c r="U206" s="16">
        <f t="shared" si="16"/>
        <v>0</v>
      </c>
      <c r="V206" s="16">
        <f t="shared" si="20"/>
        <v>0</v>
      </c>
      <c r="W206" s="16">
        <f t="shared" si="17"/>
        <v>0</v>
      </c>
      <c r="X206" s="6">
        <f t="shared" si="18"/>
        <v>0</v>
      </c>
      <c r="Y206" s="134">
        <f t="shared" si="19"/>
        <v>0</v>
      </c>
    </row>
    <row r="207" spans="1:25" hidden="1" x14ac:dyDescent="0.25">
      <c r="A207" s="192">
        <f t="shared" si="14"/>
        <v>85</v>
      </c>
      <c r="B207" s="136"/>
      <c r="C207" s="42"/>
      <c r="D207" s="55"/>
      <c r="E207" s="43"/>
      <c r="F207" s="78"/>
      <c r="G207" s="37"/>
      <c r="H207" s="10"/>
      <c r="I207" s="10"/>
      <c r="J207" s="10"/>
      <c r="K207" s="10"/>
      <c r="L207" s="10"/>
      <c r="M207" s="10"/>
      <c r="N207" s="10"/>
      <c r="O207" s="10"/>
      <c r="P207" s="10"/>
      <c r="Q207" s="10"/>
      <c r="R207" s="10"/>
      <c r="S207" s="10"/>
      <c r="T207" s="243">
        <v>160</v>
      </c>
      <c r="U207" s="16">
        <f t="shared" si="16"/>
        <v>0</v>
      </c>
      <c r="V207" s="16">
        <f t="shared" si="20"/>
        <v>0</v>
      </c>
      <c r="W207" s="16">
        <f t="shared" si="17"/>
        <v>0</v>
      </c>
      <c r="X207" s="6">
        <f t="shared" si="18"/>
        <v>0</v>
      </c>
      <c r="Y207" s="134">
        <f t="shared" si="19"/>
        <v>0</v>
      </c>
    </row>
    <row r="208" spans="1:25" hidden="1" x14ac:dyDescent="0.25">
      <c r="A208" s="192">
        <f t="shared" si="14"/>
        <v>86</v>
      </c>
      <c r="B208" s="136"/>
      <c r="C208" s="42"/>
      <c r="D208" s="55"/>
      <c r="E208" s="43"/>
      <c r="F208" s="78"/>
      <c r="G208" s="37"/>
      <c r="H208" s="10"/>
      <c r="I208" s="10"/>
      <c r="J208" s="10"/>
      <c r="K208" s="10"/>
      <c r="L208" s="10"/>
      <c r="M208" s="10"/>
      <c r="N208" s="10"/>
      <c r="O208" s="10"/>
      <c r="P208" s="10"/>
      <c r="Q208" s="10"/>
      <c r="R208" s="10"/>
      <c r="S208" s="10"/>
      <c r="T208" s="243">
        <v>160</v>
      </c>
      <c r="U208" s="16">
        <f t="shared" si="16"/>
        <v>0</v>
      </c>
      <c r="V208" s="16">
        <f t="shared" si="20"/>
        <v>0</v>
      </c>
      <c r="W208" s="16">
        <f t="shared" si="17"/>
        <v>0</v>
      </c>
      <c r="X208" s="6">
        <f t="shared" si="18"/>
        <v>0</v>
      </c>
      <c r="Y208" s="134">
        <f t="shared" si="19"/>
        <v>0</v>
      </c>
    </row>
    <row r="209" spans="1:25" hidden="1" x14ac:dyDescent="0.25">
      <c r="A209" s="192">
        <f t="shared" si="14"/>
        <v>87</v>
      </c>
      <c r="B209" s="136"/>
      <c r="C209" s="42"/>
      <c r="D209" s="55"/>
      <c r="E209" s="43"/>
      <c r="F209" s="78"/>
      <c r="G209" s="37"/>
      <c r="H209" s="10"/>
      <c r="I209" s="10"/>
      <c r="J209" s="10"/>
      <c r="K209" s="10"/>
      <c r="L209" s="10"/>
      <c r="M209" s="10"/>
      <c r="N209" s="10"/>
      <c r="O209" s="10"/>
      <c r="P209" s="10"/>
      <c r="Q209" s="10"/>
      <c r="R209" s="10"/>
      <c r="S209" s="10"/>
      <c r="T209" s="243">
        <v>160</v>
      </c>
      <c r="U209" s="16">
        <f t="shared" si="16"/>
        <v>0</v>
      </c>
      <c r="V209" s="16">
        <f t="shared" si="20"/>
        <v>0</v>
      </c>
      <c r="W209" s="16">
        <f t="shared" si="17"/>
        <v>0</v>
      </c>
      <c r="X209" s="6">
        <f t="shared" si="18"/>
        <v>0</v>
      </c>
      <c r="Y209" s="134">
        <f t="shared" si="19"/>
        <v>0</v>
      </c>
    </row>
    <row r="210" spans="1:25" hidden="1" x14ac:dyDescent="0.25">
      <c r="A210" s="192">
        <f t="shared" si="14"/>
        <v>88</v>
      </c>
      <c r="B210" s="136"/>
      <c r="C210" s="42"/>
      <c r="D210" s="55"/>
      <c r="E210" s="43"/>
      <c r="F210" s="78"/>
      <c r="G210" s="37"/>
      <c r="H210" s="10"/>
      <c r="I210" s="10"/>
      <c r="J210" s="10"/>
      <c r="K210" s="10"/>
      <c r="L210" s="10"/>
      <c r="M210" s="10"/>
      <c r="N210" s="10"/>
      <c r="O210" s="10"/>
      <c r="P210" s="10"/>
      <c r="Q210" s="10"/>
      <c r="R210" s="10"/>
      <c r="S210" s="10"/>
      <c r="T210" s="243">
        <v>160</v>
      </c>
      <c r="U210" s="16">
        <f t="shared" si="16"/>
        <v>0</v>
      </c>
      <c r="V210" s="16">
        <f t="shared" si="20"/>
        <v>0</v>
      </c>
      <c r="W210" s="16">
        <f t="shared" si="17"/>
        <v>0</v>
      </c>
      <c r="X210" s="6">
        <f t="shared" si="18"/>
        <v>0</v>
      </c>
      <c r="Y210" s="134">
        <f t="shared" si="19"/>
        <v>0</v>
      </c>
    </row>
    <row r="211" spans="1:25" hidden="1" x14ac:dyDescent="0.25">
      <c r="A211" s="192">
        <f t="shared" si="14"/>
        <v>89</v>
      </c>
      <c r="B211" s="136"/>
      <c r="C211" s="42"/>
      <c r="D211" s="55"/>
      <c r="E211" s="43"/>
      <c r="F211" s="78"/>
      <c r="G211" s="37"/>
      <c r="H211" s="10"/>
      <c r="I211" s="10"/>
      <c r="J211" s="10"/>
      <c r="K211" s="10"/>
      <c r="L211" s="10"/>
      <c r="M211" s="10"/>
      <c r="N211" s="10"/>
      <c r="O211" s="10"/>
      <c r="P211" s="10"/>
      <c r="Q211" s="10"/>
      <c r="R211" s="10"/>
      <c r="S211" s="10"/>
      <c r="T211" s="243">
        <v>160</v>
      </c>
      <c r="U211" s="16">
        <f t="shared" si="16"/>
        <v>0</v>
      </c>
      <c r="V211" s="16">
        <f t="shared" si="20"/>
        <v>0</v>
      </c>
      <c r="W211" s="16">
        <f t="shared" si="17"/>
        <v>0</v>
      </c>
      <c r="X211" s="6">
        <f t="shared" si="18"/>
        <v>0</v>
      </c>
      <c r="Y211" s="134">
        <f t="shared" si="19"/>
        <v>0</v>
      </c>
    </row>
    <row r="212" spans="1:25" hidden="1" x14ac:dyDescent="0.25">
      <c r="A212" s="192">
        <f t="shared" si="14"/>
        <v>90</v>
      </c>
      <c r="B212" s="136"/>
      <c r="C212" s="42"/>
      <c r="D212" s="55"/>
      <c r="E212" s="43"/>
      <c r="F212" s="78"/>
      <c r="G212" s="37"/>
      <c r="H212" s="10"/>
      <c r="I212" s="10"/>
      <c r="J212" s="10"/>
      <c r="K212" s="10"/>
      <c r="L212" s="10"/>
      <c r="M212" s="10"/>
      <c r="N212" s="10"/>
      <c r="O212" s="10"/>
      <c r="P212" s="10"/>
      <c r="Q212" s="10"/>
      <c r="R212" s="10"/>
      <c r="S212" s="10"/>
      <c r="T212" s="243">
        <v>160</v>
      </c>
      <c r="U212" s="16">
        <f t="shared" si="16"/>
        <v>0</v>
      </c>
      <c r="V212" s="16">
        <f t="shared" si="20"/>
        <v>0</v>
      </c>
      <c r="W212" s="16">
        <f t="shared" si="17"/>
        <v>0</v>
      </c>
      <c r="X212" s="6">
        <f t="shared" si="18"/>
        <v>0</v>
      </c>
      <c r="Y212" s="134">
        <f t="shared" si="19"/>
        <v>0</v>
      </c>
    </row>
    <row r="213" spans="1:25" hidden="1" x14ac:dyDescent="0.25">
      <c r="A213" s="192">
        <f t="shared" si="14"/>
        <v>91</v>
      </c>
      <c r="B213" s="136"/>
      <c r="C213" s="42"/>
      <c r="D213" s="55"/>
      <c r="E213" s="43"/>
      <c r="F213" s="78"/>
      <c r="G213" s="37"/>
      <c r="H213" s="10"/>
      <c r="I213" s="10"/>
      <c r="J213" s="10"/>
      <c r="K213" s="10"/>
      <c r="L213" s="10"/>
      <c r="M213" s="10"/>
      <c r="N213" s="10"/>
      <c r="O213" s="10"/>
      <c r="P213" s="10"/>
      <c r="Q213" s="10"/>
      <c r="R213" s="10"/>
      <c r="S213" s="10"/>
      <c r="T213" s="243">
        <v>160</v>
      </c>
      <c r="U213" s="16">
        <f t="shared" si="16"/>
        <v>0</v>
      </c>
      <c r="V213" s="16">
        <f t="shared" si="20"/>
        <v>0</v>
      </c>
      <c r="W213" s="16">
        <f t="shared" si="17"/>
        <v>0</v>
      </c>
      <c r="X213" s="6">
        <f t="shared" si="18"/>
        <v>0</v>
      </c>
      <c r="Y213" s="134">
        <f t="shared" si="19"/>
        <v>0</v>
      </c>
    </row>
    <row r="214" spans="1:25" hidden="1" x14ac:dyDescent="0.25">
      <c r="A214" s="192">
        <f t="shared" si="14"/>
        <v>92</v>
      </c>
      <c r="B214" s="136"/>
      <c r="C214" s="42"/>
      <c r="D214" s="55"/>
      <c r="E214" s="43"/>
      <c r="F214" s="78"/>
      <c r="G214" s="37"/>
      <c r="H214" s="10"/>
      <c r="I214" s="10"/>
      <c r="J214" s="10"/>
      <c r="K214" s="10"/>
      <c r="L214" s="10"/>
      <c r="M214" s="10"/>
      <c r="N214" s="10"/>
      <c r="O214" s="10"/>
      <c r="P214" s="10"/>
      <c r="Q214" s="10"/>
      <c r="R214" s="10"/>
      <c r="S214" s="10"/>
      <c r="T214" s="243">
        <v>160</v>
      </c>
      <c r="U214" s="16">
        <f t="shared" si="16"/>
        <v>0</v>
      </c>
      <c r="V214" s="16">
        <f t="shared" si="20"/>
        <v>0</v>
      </c>
      <c r="W214" s="16">
        <f t="shared" si="17"/>
        <v>0</v>
      </c>
      <c r="X214" s="6">
        <f t="shared" si="18"/>
        <v>0</v>
      </c>
      <c r="Y214" s="134">
        <f t="shared" si="19"/>
        <v>0</v>
      </c>
    </row>
    <row r="215" spans="1:25" hidden="1" x14ac:dyDescent="0.25">
      <c r="A215" s="192">
        <f t="shared" si="14"/>
        <v>93</v>
      </c>
      <c r="B215" s="136"/>
      <c r="C215" s="42"/>
      <c r="D215" s="55"/>
      <c r="E215" s="43"/>
      <c r="F215" s="78"/>
      <c r="G215" s="37"/>
      <c r="H215" s="10"/>
      <c r="I215" s="10"/>
      <c r="J215" s="10"/>
      <c r="K215" s="10"/>
      <c r="L215" s="10"/>
      <c r="M215" s="10"/>
      <c r="N215" s="10"/>
      <c r="O215" s="10"/>
      <c r="P215" s="10"/>
      <c r="Q215" s="10"/>
      <c r="R215" s="10"/>
      <c r="S215" s="10"/>
      <c r="T215" s="243">
        <v>160</v>
      </c>
      <c r="U215" s="16">
        <f t="shared" si="16"/>
        <v>0</v>
      </c>
      <c r="V215" s="16">
        <f t="shared" si="20"/>
        <v>0</v>
      </c>
      <c r="W215" s="16">
        <f t="shared" si="17"/>
        <v>0</v>
      </c>
      <c r="X215" s="6">
        <f t="shared" si="18"/>
        <v>0</v>
      </c>
      <c r="Y215" s="134">
        <f t="shared" si="19"/>
        <v>0</v>
      </c>
    </row>
    <row r="216" spans="1:25" hidden="1" x14ac:dyDescent="0.25">
      <c r="A216" s="192">
        <f t="shared" si="14"/>
        <v>94</v>
      </c>
      <c r="B216" s="136"/>
      <c r="C216" s="42"/>
      <c r="D216" s="55"/>
      <c r="E216" s="43"/>
      <c r="F216" s="78"/>
      <c r="G216" s="37"/>
      <c r="H216" s="10"/>
      <c r="I216" s="10"/>
      <c r="J216" s="10"/>
      <c r="K216" s="10"/>
      <c r="L216" s="10"/>
      <c r="M216" s="10"/>
      <c r="N216" s="10"/>
      <c r="O216" s="10"/>
      <c r="P216" s="10"/>
      <c r="Q216" s="10"/>
      <c r="R216" s="10"/>
      <c r="S216" s="10"/>
      <c r="T216" s="243">
        <v>160</v>
      </c>
      <c r="U216" s="16">
        <f t="shared" si="16"/>
        <v>0</v>
      </c>
      <c r="V216" s="16">
        <f t="shared" si="20"/>
        <v>0</v>
      </c>
      <c r="W216" s="16">
        <f t="shared" si="17"/>
        <v>0</v>
      </c>
      <c r="X216" s="6">
        <f t="shared" si="18"/>
        <v>0</v>
      </c>
      <c r="Y216" s="134">
        <f t="shared" si="19"/>
        <v>0</v>
      </c>
    </row>
    <row r="217" spans="1:25" hidden="1" x14ac:dyDescent="0.25">
      <c r="A217" s="192">
        <f t="shared" si="14"/>
        <v>95</v>
      </c>
      <c r="B217" s="136"/>
      <c r="C217" s="42"/>
      <c r="D217" s="55"/>
      <c r="E217" s="43"/>
      <c r="F217" s="78"/>
      <c r="G217" s="37"/>
      <c r="H217" s="10"/>
      <c r="I217" s="10"/>
      <c r="J217" s="10"/>
      <c r="K217" s="10"/>
      <c r="L217" s="10"/>
      <c r="M217" s="10"/>
      <c r="N217" s="10"/>
      <c r="O217" s="10"/>
      <c r="P217" s="10"/>
      <c r="Q217" s="10"/>
      <c r="R217" s="10"/>
      <c r="S217" s="10"/>
      <c r="T217" s="243">
        <v>160</v>
      </c>
      <c r="U217" s="16">
        <f t="shared" si="16"/>
        <v>0</v>
      </c>
      <c r="V217" s="16">
        <f t="shared" si="20"/>
        <v>0</v>
      </c>
      <c r="W217" s="16">
        <f t="shared" si="17"/>
        <v>0</v>
      </c>
      <c r="X217" s="6">
        <f t="shared" si="18"/>
        <v>0</v>
      </c>
      <c r="Y217" s="134">
        <f t="shared" si="19"/>
        <v>0</v>
      </c>
    </row>
    <row r="218" spans="1:25" hidden="1" x14ac:dyDescent="0.25">
      <c r="A218" s="192">
        <f t="shared" si="14"/>
        <v>96</v>
      </c>
      <c r="B218" s="136"/>
      <c r="C218" s="42"/>
      <c r="D218" s="55"/>
      <c r="E218" s="43"/>
      <c r="F218" s="78"/>
      <c r="G218" s="37"/>
      <c r="H218" s="10"/>
      <c r="I218" s="10"/>
      <c r="J218" s="10"/>
      <c r="K218" s="10"/>
      <c r="L218" s="10"/>
      <c r="M218" s="10"/>
      <c r="N218" s="10"/>
      <c r="O218" s="10"/>
      <c r="P218" s="10"/>
      <c r="Q218" s="10"/>
      <c r="R218" s="10"/>
      <c r="S218" s="10"/>
      <c r="T218" s="243">
        <v>160</v>
      </c>
      <c r="U218" s="16">
        <f t="shared" si="16"/>
        <v>0</v>
      </c>
      <c r="V218" s="16">
        <f t="shared" si="20"/>
        <v>0</v>
      </c>
      <c r="W218" s="16">
        <f t="shared" si="17"/>
        <v>0</v>
      </c>
      <c r="X218" s="6">
        <f t="shared" si="18"/>
        <v>0</v>
      </c>
      <c r="Y218" s="134">
        <f t="shared" si="19"/>
        <v>0</v>
      </c>
    </row>
    <row r="219" spans="1:25" hidden="1" x14ac:dyDescent="0.25">
      <c r="A219" s="192">
        <f t="shared" si="14"/>
        <v>97</v>
      </c>
      <c r="B219" s="136"/>
      <c r="C219" s="42"/>
      <c r="D219" s="55"/>
      <c r="E219" s="43"/>
      <c r="F219" s="78"/>
      <c r="G219" s="37"/>
      <c r="H219" s="10"/>
      <c r="I219" s="10"/>
      <c r="J219" s="10"/>
      <c r="K219" s="10"/>
      <c r="L219" s="10"/>
      <c r="M219" s="10"/>
      <c r="N219" s="10"/>
      <c r="O219" s="10"/>
      <c r="P219" s="10"/>
      <c r="Q219" s="10"/>
      <c r="R219" s="10"/>
      <c r="S219" s="10"/>
      <c r="T219" s="243">
        <v>160</v>
      </c>
      <c r="U219" s="16">
        <f t="shared" si="16"/>
        <v>0</v>
      </c>
      <c r="V219" s="16">
        <f t="shared" si="20"/>
        <v>0</v>
      </c>
      <c r="W219" s="16">
        <f t="shared" si="17"/>
        <v>0</v>
      </c>
      <c r="X219" s="6">
        <f t="shared" si="18"/>
        <v>0</v>
      </c>
      <c r="Y219" s="134">
        <f t="shared" si="19"/>
        <v>0</v>
      </c>
    </row>
    <row r="220" spans="1:25" hidden="1" x14ac:dyDescent="0.25">
      <c r="A220" s="192">
        <f t="shared" si="14"/>
        <v>98</v>
      </c>
      <c r="B220" s="136"/>
      <c r="C220" s="42"/>
      <c r="D220" s="55"/>
      <c r="E220" s="43"/>
      <c r="F220" s="78"/>
      <c r="G220" s="37"/>
      <c r="H220" s="10"/>
      <c r="I220" s="10"/>
      <c r="J220" s="10"/>
      <c r="K220" s="10"/>
      <c r="L220" s="10"/>
      <c r="M220" s="10"/>
      <c r="N220" s="10"/>
      <c r="O220" s="10"/>
      <c r="P220" s="10"/>
      <c r="Q220" s="10"/>
      <c r="R220" s="10"/>
      <c r="S220" s="10"/>
      <c r="T220" s="243">
        <v>160</v>
      </c>
      <c r="U220" s="16">
        <f t="shared" si="16"/>
        <v>0</v>
      </c>
      <c r="V220" s="16">
        <f t="shared" si="20"/>
        <v>0</v>
      </c>
      <c r="W220" s="16">
        <f t="shared" si="17"/>
        <v>0</v>
      </c>
      <c r="X220" s="6">
        <f t="shared" si="18"/>
        <v>0</v>
      </c>
      <c r="Y220" s="134">
        <f t="shared" si="19"/>
        <v>0</v>
      </c>
    </row>
    <row r="221" spans="1:25" hidden="1" x14ac:dyDescent="0.25">
      <c r="A221" s="192">
        <f t="shared" si="14"/>
        <v>99</v>
      </c>
      <c r="B221" s="136"/>
      <c r="C221" s="42"/>
      <c r="D221" s="55"/>
      <c r="E221" s="43"/>
      <c r="F221" s="52"/>
      <c r="G221" s="37"/>
      <c r="H221" s="10"/>
      <c r="I221" s="10"/>
      <c r="J221" s="10"/>
      <c r="K221" s="10"/>
      <c r="L221" s="10"/>
      <c r="M221" s="10"/>
      <c r="N221" s="10"/>
      <c r="O221" s="10"/>
      <c r="P221" s="10"/>
      <c r="Q221" s="10"/>
      <c r="R221" s="10"/>
      <c r="S221" s="10"/>
      <c r="T221" s="243">
        <v>160</v>
      </c>
      <c r="U221" s="16">
        <f t="shared" si="16"/>
        <v>0</v>
      </c>
      <c r="V221" s="16">
        <f t="shared" si="20"/>
        <v>0</v>
      </c>
      <c r="W221" s="16">
        <f t="shared" si="17"/>
        <v>0</v>
      </c>
      <c r="X221" s="6">
        <f t="shared" si="18"/>
        <v>0</v>
      </c>
      <c r="Y221" s="134">
        <f t="shared" si="19"/>
        <v>0</v>
      </c>
    </row>
    <row r="222" spans="1:25" hidden="1" x14ac:dyDescent="0.25">
      <c r="A222" s="192">
        <f t="shared" si="14"/>
        <v>100</v>
      </c>
      <c r="B222" s="136"/>
      <c r="C222" s="42"/>
      <c r="D222" s="55"/>
      <c r="E222" s="43"/>
      <c r="F222" s="52"/>
      <c r="G222" s="37"/>
      <c r="H222" s="10"/>
      <c r="I222" s="10"/>
      <c r="J222" s="10"/>
      <c r="K222" s="10"/>
      <c r="L222" s="10"/>
      <c r="M222" s="10"/>
      <c r="N222" s="10"/>
      <c r="O222" s="10"/>
      <c r="P222" s="10"/>
      <c r="Q222" s="10"/>
      <c r="R222" s="10"/>
      <c r="S222" s="10"/>
      <c r="T222" s="243">
        <v>160</v>
      </c>
      <c r="U222" s="16">
        <f t="shared" si="16"/>
        <v>0</v>
      </c>
      <c r="V222" s="16">
        <f t="shared" si="20"/>
        <v>0</v>
      </c>
      <c r="W222" s="16">
        <f t="shared" si="17"/>
        <v>0</v>
      </c>
      <c r="X222" s="6">
        <f t="shared" si="18"/>
        <v>0</v>
      </c>
      <c r="Y222" s="134">
        <f t="shared" si="19"/>
        <v>0</v>
      </c>
    </row>
    <row r="223" spans="1:25" hidden="1" x14ac:dyDescent="0.25">
      <c r="A223" s="192">
        <f t="shared" si="14"/>
        <v>101</v>
      </c>
      <c r="B223" s="136"/>
      <c r="C223" s="42"/>
      <c r="D223" s="55"/>
      <c r="E223" s="43"/>
      <c r="F223" s="52"/>
      <c r="G223" s="37"/>
      <c r="H223" s="10"/>
      <c r="I223" s="10"/>
      <c r="J223" s="10"/>
      <c r="K223" s="10"/>
      <c r="L223" s="10"/>
      <c r="M223" s="10"/>
      <c r="N223" s="10"/>
      <c r="O223" s="10"/>
      <c r="P223" s="10"/>
      <c r="Q223" s="10"/>
      <c r="R223" s="10"/>
      <c r="S223" s="10"/>
      <c r="T223" s="243">
        <v>160</v>
      </c>
      <c r="U223" s="16">
        <f t="shared" si="16"/>
        <v>0</v>
      </c>
      <c r="V223" s="16">
        <f t="shared" si="20"/>
        <v>0</v>
      </c>
      <c r="W223" s="16">
        <f t="shared" si="17"/>
        <v>0</v>
      </c>
      <c r="X223" s="6">
        <f t="shared" si="18"/>
        <v>0</v>
      </c>
      <c r="Y223" s="134">
        <f t="shared" si="19"/>
        <v>0</v>
      </c>
    </row>
    <row r="224" spans="1:25" hidden="1" x14ac:dyDescent="0.25">
      <c r="A224" s="192">
        <f t="shared" si="14"/>
        <v>102</v>
      </c>
      <c r="B224" s="136"/>
      <c r="C224" s="42"/>
      <c r="D224" s="55"/>
      <c r="E224" s="43"/>
      <c r="F224" s="52"/>
      <c r="G224" s="37"/>
      <c r="H224" s="10"/>
      <c r="I224" s="10"/>
      <c r="J224" s="10"/>
      <c r="K224" s="10"/>
      <c r="L224" s="10"/>
      <c r="M224" s="10"/>
      <c r="N224" s="10"/>
      <c r="O224" s="10"/>
      <c r="P224" s="10"/>
      <c r="Q224" s="10"/>
      <c r="R224" s="10"/>
      <c r="S224" s="10"/>
      <c r="T224" s="243">
        <v>160</v>
      </c>
      <c r="U224" s="16">
        <f t="shared" ref="U224:U287" si="21">T224*S224</f>
        <v>0</v>
      </c>
      <c r="V224" s="16">
        <f t="shared" si="20"/>
        <v>0</v>
      </c>
      <c r="W224" s="16">
        <f t="shared" ref="W224:W287" si="22">U224+V224</f>
        <v>0</v>
      </c>
      <c r="X224" s="6">
        <f t="shared" ref="X224:X287" si="23">IF(W224&gt;0,IF(W224&lt;=2000,W224,2000),0)</f>
        <v>0</v>
      </c>
      <c r="Y224" s="134">
        <f t="shared" ref="Y224:Y287" si="24">W224-X224</f>
        <v>0</v>
      </c>
    </row>
    <row r="225" spans="1:25" hidden="1" x14ac:dyDescent="0.25">
      <c r="A225" s="192">
        <f t="shared" si="14"/>
        <v>103</v>
      </c>
      <c r="B225" s="136"/>
      <c r="C225" s="42"/>
      <c r="D225" s="55"/>
      <c r="E225" s="43"/>
      <c r="F225" s="52"/>
      <c r="G225" s="37"/>
      <c r="H225" s="10"/>
      <c r="I225" s="10"/>
      <c r="J225" s="10"/>
      <c r="K225" s="10"/>
      <c r="L225" s="10"/>
      <c r="M225" s="10"/>
      <c r="N225" s="10"/>
      <c r="O225" s="10"/>
      <c r="P225" s="10"/>
      <c r="Q225" s="10"/>
      <c r="R225" s="10"/>
      <c r="S225" s="10"/>
      <c r="T225" s="243">
        <v>160</v>
      </c>
      <c r="U225" s="16">
        <f t="shared" si="21"/>
        <v>0</v>
      </c>
      <c r="V225" s="16">
        <f t="shared" si="20"/>
        <v>0</v>
      </c>
      <c r="W225" s="16">
        <f t="shared" si="22"/>
        <v>0</v>
      </c>
      <c r="X225" s="6">
        <f t="shared" si="23"/>
        <v>0</v>
      </c>
      <c r="Y225" s="134">
        <f t="shared" si="24"/>
        <v>0</v>
      </c>
    </row>
    <row r="226" spans="1:25" hidden="1" x14ac:dyDescent="0.25">
      <c r="A226" s="192">
        <f t="shared" si="14"/>
        <v>104</v>
      </c>
      <c r="B226" s="136"/>
      <c r="C226" s="42"/>
      <c r="D226" s="55"/>
      <c r="E226" s="43"/>
      <c r="F226" s="52"/>
      <c r="G226" s="37"/>
      <c r="H226" s="10"/>
      <c r="I226" s="10"/>
      <c r="J226" s="10"/>
      <c r="K226" s="10"/>
      <c r="L226" s="10"/>
      <c r="M226" s="10"/>
      <c r="N226" s="10"/>
      <c r="O226" s="10"/>
      <c r="P226" s="10"/>
      <c r="Q226" s="10"/>
      <c r="R226" s="10"/>
      <c r="S226" s="10"/>
      <c r="T226" s="243">
        <v>160</v>
      </c>
      <c r="U226" s="16">
        <f t="shared" si="21"/>
        <v>0</v>
      </c>
      <c r="V226" s="16">
        <f t="shared" si="20"/>
        <v>0</v>
      </c>
      <c r="W226" s="16">
        <f t="shared" si="22"/>
        <v>0</v>
      </c>
      <c r="X226" s="6">
        <f t="shared" si="23"/>
        <v>0</v>
      </c>
      <c r="Y226" s="134">
        <f t="shared" si="24"/>
        <v>0</v>
      </c>
    </row>
    <row r="227" spans="1:25" hidden="1" x14ac:dyDescent="0.25">
      <c r="A227" s="192">
        <f t="shared" si="14"/>
        <v>105</v>
      </c>
      <c r="B227" s="136"/>
      <c r="C227" s="42"/>
      <c r="D227" s="55"/>
      <c r="E227" s="43"/>
      <c r="F227" s="78"/>
      <c r="G227" s="37"/>
      <c r="H227" s="10"/>
      <c r="I227" s="10"/>
      <c r="J227" s="10"/>
      <c r="K227" s="10"/>
      <c r="L227" s="10"/>
      <c r="M227" s="10"/>
      <c r="N227" s="10"/>
      <c r="O227" s="10"/>
      <c r="P227" s="10"/>
      <c r="Q227" s="10"/>
      <c r="R227" s="10"/>
      <c r="S227" s="10"/>
      <c r="T227" s="243">
        <v>160</v>
      </c>
      <c r="U227" s="16">
        <f t="shared" si="21"/>
        <v>0</v>
      </c>
      <c r="V227" s="16">
        <f t="shared" si="20"/>
        <v>0</v>
      </c>
      <c r="W227" s="16">
        <f t="shared" si="22"/>
        <v>0</v>
      </c>
      <c r="X227" s="6">
        <f t="shared" si="23"/>
        <v>0</v>
      </c>
      <c r="Y227" s="134">
        <f t="shared" si="24"/>
        <v>0</v>
      </c>
    </row>
    <row r="228" spans="1:25" hidden="1" x14ac:dyDescent="0.25">
      <c r="A228" s="192">
        <f t="shared" si="14"/>
        <v>106</v>
      </c>
      <c r="B228" s="136"/>
      <c r="C228" s="42"/>
      <c r="D228" s="55"/>
      <c r="E228" s="43"/>
      <c r="F228" s="78"/>
      <c r="G228" s="37"/>
      <c r="H228" s="10"/>
      <c r="I228" s="10"/>
      <c r="J228" s="10"/>
      <c r="K228" s="10"/>
      <c r="L228" s="10"/>
      <c r="M228" s="10"/>
      <c r="N228" s="10"/>
      <c r="O228" s="10"/>
      <c r="P228" s="10"/>
      <c r="Q228" s="10"/>
      <c r="R228" s="10"/>
      <c r="S228" s="10"/>
      <c r="T228" s="243">
        <v>160</v>
      </c>
      <c r="U228" s="16">
        <f t="shared" si="21"/>
        <v>0</v>
      </c>
      <c r="V228" s="16">
        <f t="shared" si="20"/>
        <v>0</v>
      </c>
      <c r="W228" s="16">
        <f t="shared" si="22"/>
        <v>0</v>
      </c>
      <c r="X228" s="6">
        <f t="shared" si="23"/>
        <v>0</v>
      </c>
      <c r="Y228" s="134">
        <f t="shared" si="24"/>
        <v>0</v>
      </c>
    </row>
    <row r="229" spans="1:25" hidden="1" x14ac:dyDescent="0.25">
      <c r="A229" s="192">
        <f t="shared" si="14"/>
        <v>107</v>
      </c>
      <c r="B229" s="136"/>
      <c r="C229" s="42"/>
      <c r="D229" s="55"/>
      <c r="E229" s="43"/>
      <c r="F229" s="78"/>
      <c r="G229" s="37"/>
      <c r="H229" s="10"/>
      <c r="I229" s="10"/>
      <c r="J229" s="10"/>
      <c r="K229" s="10"/>
      <c r="L229" s="10"/>
      <c r="M229" s="10"/>
      <c r="N229" s="10"/>
      <c r="O229" s="10"/>
      <c r="P229" s="10"/>
      <c r="Q229" s="10"/>
      <c r="R229" s="10"/>
      <c r="S229" s="10"/>
      <c r="T229" s="243">
        <v>160</v>
      </c>
      <c r="U229" s="16">
        <f t="shared" si="21"/>
        <v>0</v>
      </c>
      <c r="V229" s="16">
        <f t="shared" si="20"/>
        <v>0</v>
      </c>
      <c r="W229" s="16">
        <f t="shared" si="22"/>
        <v>0</v>
      </c>
      <c r="X229" s="6">
        <f t="shared" si="23"/>
        <v>0</v>
      </c>
      <c r="Y229" s="134">
        <f t="shared" si="24"/>
        <v>0</v>
      </c>
    </row>
    <row r="230" spans="1:25" hidden="1" x14ac:dyDescent="0.25">
      <c r="A230" s="192">
        <f t="shared" si="14"/>
        <v>108</v>
      </c>
      <c r="B230" s="136"/>
      <c r="C230" s="42"/>
      <c r="D230" s="55"/>
      <c r="E230" s="43"/>
      <c r="F230" s="78"/>
      <c r="G230" s="37"/>
      <c r="H230" s="10"/>
      <c r="I230" s="10"/>
      <c r="J230" s="10"/>
      <c r="K230" s="10"/>
      <c r="L230" s="10"/>
      <c r="M230" s="10"/>
      <c r="N230" s="10"/>
      <c r="O230" s="10"/>
      <c r="P230" s="10"/>
      <c r="Q230" s="10"/>
      <c r="R230" s="10"/>
      <c r="S230" s="10"/>
      <c r="T230" s="243">
        <v>160</v>
      </c>
      <c r="U230" s="16">
        <f t="shared" si="21"/>
        <v>0</v>
      </c>
      <c r="V230" s="16">
        <f t="shared" si="20"/>
        <v>0</v>
      </c>
      <c r="W230" s="16">
        <f t="shared" si="22"/>
        <v>0</v>
      </c>
      <c r="X230" s="6">
        <f t="shared" si="23"/>
        <v>0</v>
      </c>
      <c r="Y230" s="134">
        <f t="shared" si="24"/>
        <v>0</v>
      </c>
    </row>
    <row r="231" spans="1:25" hidden="1" x14ac:dyDescent="0.25">
      <c r="A231" s="192">
        <f t="shared" si="14"/>
        <v>109</v>
      </c>
      <c r="B231" s="136"/>
      <c r="C231" s="42"/>
      <c r="D231" s="55"/>
      <c r="E231" s="43"/>
      <c r="F231" s="79"/>
      <c r="G231" s="37"/>
      <c r="H231" s="10"/>
      <c r="I231" s="10"/>
      <c r="J231" s="10"/>
      <c r="K231" s="10"/>
      <c r="L231" s="10"/>
      <c r="M231" s="10"/>
      <c r="N231" s="10"/>
      <c r="O231" s="10"/>
      <c r="P231" s="10"/>
      <c r="Q231" s="10"/>
      <c r="R231" s="10"/>
      <c r="S231" s="10"/>
      <c r="T231" s="243">
        <v>160</v>
      </c>
      <c r="U231" s="16">
        <f t="shared" si="21"/>
        <v>0</v>
      </c>
      <c r="V231" s="16">
        <f t="shared" si="20"/>
        <v>0</v>
      </c>
      <c r="W231" s="16">
        <f t="shared" si="22"/>
        <v>0</v>
      </c>
      <c r="X231" s="6">
        <f t="shared" si="23"/>
        <v>0</v>
      </c>
      <c r="Y231" s="134">
        <f t="shared" si="24"/>
        <v>0</v>
      </c>
    </row>
    <row r="232" spans="1:25" hidden="1" x14ac:dyDescent="0.25">
      <c r="A232" s="192">
        <f t="shared" si="14"/>
        <v>110</v>
      </c>
      <c r="B232" s="136"/>
      <c r="C232" s="42"/>
      <c r="D232" s="55"/>
      <c r="E232" s="43"/>
      <c r="F232" s="80"/>
      <c r="G232" s="37"/>
      <c r="H232" s="10"/>
      <c r="I232" s="10"/>
      <c r="J232" s="10"/>
      <c r="K232" s="10"/>
      <c r="L232" s="10"/>
      <c r="M232" s="10"/>
      <c r="N232" s="10"/>
      <c r="O232" s="10"/>
      <c r="P232" s="10"/>
      <c r="Q232" s="10"/>
      <c r="R232" s="10"/>
      <c r="S232" s="10"/>
      <c r="T232" s="243">
        <v>160</v>
      </c>
      <c r="U232" s="16">
        <f t="shared" si="21"/>
        <v>0</v>
      </c>
      <c r="V232" s="16">
        <f t="shared" si="20"/>
        <v>0</v>
      </c>
      <c r="W232" s="16">
        <f t="shared" si="22"/>
        <v>0</v>
      </c>
      <c r="X232" s="6">
        <f t="shared" si="23"/>
        <v>0</v>
      </c>
      <c r="Y232" s="134">
        <f t="shared" si="24"/>
        <v>0</v>
      </c>
    </row>
    <row r="233" spans="1:25" hidden="1" x14ac:dyDescent="0.25">
      <c r="A233" s="192">
        <f t="shared" si="14"/>
        <v>111</v>
      </c>
      <c r="B233" s="136"/>
      <c r="C233" s="42"/>
      <c r="D233" s="55"/>
      <c r="E233" s="43"/>
      <c r="F233" s="80"/>
      <c r="G233" s="37"/>
      <c r="H233" s="10"/>
      <c r="I233" s="10"/>
      <c r="J233" s="10"/>
      <c r="K233" s="10"/>
      <c r="L233" s="10"/>
      <c r="M233" s="10"/>
      <c r="N233" s="10"/>
      <c r="O233" s="10"/>
      <c r="P233" s="10"/>
      <c r="Q233" s="10"/>
      <c r="R233" s="10"/>
      <c r="S233" s="10"/>
      <c r="T233" s="243">
        <v>160</v>
      </c>
      <c r="U233" s="16">
        <f t="shared" si="21"/>
        <v>0</v>
      </c>
      <c r="V233" s="16">
        <f t="shared" si="20"/>
        <v>0</v>
      </c>
      <c r="W233" s="16">
        <f t="shared" si="22"/>
        <v>0</v>
      </c>
      <c r="X233" s="6">
        <f t="shared" si="23"/>
        <v>0</v>
      </c>
      <c r="Y233" s="134">
        <f t="shared" si="24"/>
        <v>0</v>
      </c>
    </row>
    <row r="234" spans="1:25" hidden="1" x14ac:dyDescent="0.25">
      <c r="A234" s="192">
        <f t="shared" si="14"/>
        <v>112</v>
      </c>
      <c r="B234" s="136"/>
      <c r="C234" s="42"/>
      <c r="D234" s="55"/>
      <c r="E234" s="43"/>
      <c r="F234" s="80"/>
      <c r="G234" s="37"/>
      <c r="H234" s="10"/>
      <c r="I234" s="10"/>
      <c r="J234" s="10"/>
      <c r="K234" s="10"/>
      <c r="L234" s="10"/>
      <c r="M234" s="10"/>
      <c r="N234" s="10"/>
      <c r="O234" s="10"/>
      <c r="P234" s="10"/>
      <c r="Q234" s="10"/>
      <c r="R234" s="10"/>
      <c r="S234" s="10"/>
      <c r="T234" s="243">
        <v>160</v>
      </c>
      <c r="U234" s="16">
        <f t="shared" si="21"/>
        <v>0</v>
      </c>
      <c r="V234" s="16">
        <f t="shared" si="20"/>
        <v>0</v>
      </c>
      <c r="W234" s="16">
        <f t="shared" si="22"/>
        <v>0</v>
      </c>
      <c r="X234" s="6">
        <f t="shared" si="23"/>
        <v>0</v>
      </c>
      <c r="Y234" s="134">
        <f t="shared" si="24"/>
        <v>0</v>
      </c>
    </row>
    <row r="235" spans="1:25" hidden="1" x14ac:dyDescent="0.25">
      <c r="A235" s="192">
        <f t="shared" si="14"/>
        <v>113</v>
      </c>
      <c r="B235" s="136"/>
      <c r="C235" s="42"/>
      <c r="D235" s="55"/>
      <c r="E235" s="43"/>
      <c r="F235" s="80"/>
      <c r="G235" s="37"/>
      <c r="H235" s="10"/>
      <c r="I235" s="10"/>
      <c r="J235" s="10"/>
      <c r="K235" s="10"/>
      <c r="L235" s="10"/>
      <c r="M235" s="10"/>
      <c r="N235" s="10"/>
      <c r="O235" s="10"/>
      <c r="P235" s="10"/>
      <c r="Q235" s="10"/>
      <c r="R235" s="10"/>
      <c r="S235" s="10"/>
      <c r="T235" s="243">
        <v>160</v>
      </c>
      <c r="U235" s="16">
        <f t="shared" si="21"/>
        <v>0</v>
      </c>
      <c r="V235" s="16">
        <f t="shared" si="20"/>
        <v>0</v>
      </c>
      <c r="W235" s="16">
        <f t="shared" si="22"/>
        <v>0</v>
      </c>
      <c r="X235" s="6">
        <f t="shared" si="23"/>
        <v>0</v>
      </c>
      <c r="Y235" s="134">
        <f t="shared" si="24"/>
        <v>0</v>
      </c>
    </row>
    <row r="236" spans="1:25" hidden="1" x14ac:dyDescent="0.25">
      <c r="A236" s="192">
        <f t="shared" si="14"/>
        <v>114</v>
      </c>
      <c r="B236" s="136"/>
      <c r="C236" s="42"/>
      <c r="D236" s="55"/>
      <c r="E236" s="43"/>
      <c r="F236" s="80"/>
      <c r="G236" s="37"/>
      <c r="H236" s="10"/>
      <c r="I236" s="10"/>
      <c r="J236" s="10"/>
      <c r="K236" s="10"/>
      <c r="L236" s="10"/>
      <c r="M236" s="10"/>
      <c r="N236" s="10"/>
      <c r="O236" s="10"/>
      <c r="P236" s="10"/>
      <c r="Q236" s="10"/>
      <c r="R236" s="10"/>
      <c r="S236" s="10"/>
      <c r="T236" s="243">
        <v>160</v>
      </c>
      <c r="U236" s="16">
        <f t="shared" si="21"/>
        <v>0</v>
      </c>
      <c r="V236" s="16">
        <f t="shared" si="20"/>
        <v>0</v>
      </c>
      <c r="W236" s="16">
        <f t="shared" si="22"/>
        <v>0</v>
      </c>
      <c r="X236" s="6">
        <f t="shared" si="23"/>
        <v>0</v>
      </c>
      <c r="Y236" s="134">
        <f t="shared" si="24"/>
        <v>0</v>
      </c>
    </row>
    <row r="237" spans="1:25" hidden="1" x14ac:dyDescent="0.25">
      <c r="A237" s="192">
        <f t="shared" si="14"/>
        <v>115</v>
      </c>
      <c r="B237" s="136"/>
      <c r="C237" s="42"/>
      <c r="D237" s="55"/>
      <c r="E237" s="43"/>
      <c r="F237" s="80"/>
      <c r="G237" s="37"/>
      <c r="H237" s="10"/>
      <c r="I237" s="10"/>
      <c r="J237" s="10"/>
      <c r="K237" s="10"/>
      <c r="L237" s="10"/>
      <c r="M237" s="10"/>
      <c r="N237" s="10"/>
      <c r="O237" s="10"/>
      <c r="P237" s="10"/>
      <c r="Q237" s="10"/>
      <c r="R237" s="10"/>
      <c r="S237" s="10"/>
      <c r="T237" s="243">
        <v>160</v>
      </c>
      <c r="U237" s="16">
        <f t="shared" si="21"/>
        <v>0</v>
      </c>
      <c r="V237" s="16">
        <f t="shared" si="20"/>
        <v>0</v>
      </c>
      <c r="W237" s="16">
        <f t="shared" si="22"/>
        <v>0</v>
      </c>
      <c r="X237" s="6">
        <f t="shared" si="23"/>
        <v>0</v>
      </c>
      <c r="Y237" s="134">
        <f t="shared" si="24"/>
        <v>0</v>
      </c>
    </row>
    <row r="238" spans="1:25" hidden="1" x14ac:dyDescent="0.25">
      <c r="A238" s="192">
        <f t="shared" si="14"/>
        <v>116</v>
      </c>
      <c r="B238" s="136"/>
      <c r="C238" s="42"/>
      <c r="D238" s="55"/>
      <c r="E238" s="43"/>
      <c r="F238" s="80"/>
      <c r="G238" s="37"/>
      <c r="H238" s="10"/>
      <c r="I238" s="10"/>
      <c r="J238" s="10"/>
      <c r="K238" s="10"/>
      <c r="L238" s="10"/>
      <c r="M238" s="10"/>
      <c r="N238" s="10"/>
      <c r="O238" s="10"/>
      <c r="P238" s="10"/>
      <c r="Q238" s="10"/>
      <c r="R238" s="10"/>
      <c r="S238" s="10"/>
      <c r="T238" s="243">
        <v>160</v>
      </c>
      <c r="U238" s="16">
        <f t="shared" si="21"/>
        <v>0</v>
      </c>
      <c r="V238" s="16">
        <f t="shared" si="20"/>
        <v>0</v>
      </c>
      <c r="W238" s="16">
        <f t="shared" si="22"/>
        <v>0</v>
      </c>
      <c r="X238" s="6">
        <f t="shared" si="23"/>
        <v>0</v>
      </c>
      <c r="Y238" s="134">
        <f t="shared" si="24"/>
        <v>0</v>
      </c>
    </row>
    <row r="239" spans="1:25" hidden="1" x14ac:dyDescent="0.25">
      <c r="A239" s="192">
        <f t="shared" si="14"/>
        <v>117</v>
      </c>
      <c r="B239" s="136"/>
      <c r="C239" s="42"/>
      <c r="D239" s="55"/>
      <c r="E239" s="43"/>
      <c r="F239" s="80"/>
      <c r="G239" s="37"/>
      <c r="H239" s="10"/>
      <c r="I239" s="10"/>
      <c r="J239" s="10"/>
      <c r="K239" s="10"/>
      <c r="L239" s="10"/>
      <c r="M239" s="10"/>
      <c r="N239" s="10"/>
      <c r="O239" s="10"/>
      <c r="P239" s="10"/>
      <c r="Q239" s="10"/>
      <c r="R239" s="10"/>
      <c r="S239" s="10"/>
      <c r="T239" s="243">
        <v>160</v>
      </c>
      <c r="U239" s="16">
        <f t="shared" si="21"/>
        <v>0</v>
      </c>
      <c r="V239" s="16">
        <f t="shared" si="20"/>
        <v>0</v>
      </c>
      <c r="W239" s="16">
        <f t="shared" si="22"/>
        <v>0</v>
      </c>
      <c r="X239" s="6">
        <f t="shared" si="23"/>
        <v>0</v>
      </c>
      <c r="Y239" s="134">
        <f t="shared" si="24"/>
        <v>0</v>
      </c>
    </row>
    <row r="240" spans="1:25" hidden="1" x14ac:dyDescent="0.25">
      <c r="A240" s="192">
        <f t="shared" si="14"/>
        <v>118</v>
      </c>
      <c r="B240" s="136"/>
      <c r="C240" s="42"/>
      <c r="D240" s="55"/>
      <c r="E240" s="43"/>
      <c r="F240" s="80"/>
      <c r="G240" s="37"/>
      <c r="H240" s="10"/>
      <c r="I240" s="10"/>
      <c r="J240" s="10"/>
      <c r="K240" s="10"/>
      <c r="L240" s="10"/>
      <c r="M240" s="10"/>
      <c r="N240" s="10"/>
      <c r="O240" s="10"/>
      <c r="P240" s="10"/>
      <c r="Q240" s="10"/>
      <c r="R240" s="10"/>
      <c r="S240" s="10"/>
      <c r="T240" s="243">
        <v>160</v>
      </c>
      <c r="U240" s="16">
        <f t="shared" si="21"/>
        <v>0</v>
      </c>
      <c r="V240" s="16">
        <f t="shared" si="20"/>
        <v>0</v>
      </c>
      <c r="W240" s="16">
        <f t="shared" si="22"/>
        <v>0</v>
      </c>
      <c r="X240" s="6">
        <f t="shared" si="23"/>
        <v>0</v>
      </c>
      <c r="Y240" s="134">
        <f t="shared" si="24"/>
        <v>0</v>
      </c>
    </row>
    <row r="241" spans="1:25" hidden="1" x14ac:dyDescent="0.25">
      <c r="A241" s="192">
        <f t="shared" si="14"/>
        <v>119</v>
      </c>
      <c r="B241" s="136"/>
      <c r="C241" s="42"/>
      <c r="D241" s="55"/>
      <c r="E241" s="43"/>
      <c r="F241" s="80"/>
      <c r="G241" s="37"/>
      <c r="H241" s="10"/>
      <c r="I241" s="10"/>
      <c r="J241" s="10"/>
      <c r="K241" s="10"/>
      <c r="L241" s="10"/>
      <c r="M241" s="10"/>
      <c r="N241" s="10"/>
      <c r="O241" s="10"/>
      <c r="P241" s="10"/>
      <c r="Q241" s="10"/>
      <c r="R241" s="10"/>
      <c r="S241" s="10"/>
      <c r="T241" s="243">
        <v>160</v>
      </c>
      <c r="U241" s="16">
        <f t="shared" si="21"/>
        <v>0</v>
      </c>
      <c r="V241" s="16">
        <f t="shared" si="20"/>
        <v>0</v>
      </c>
      <c r="W241" s="16">
        <f t="shared" si="22"/>
        <v>0</v>
      </c>
      <c r="X241" s="6">
        <f t="shared" si="23"/>
        <v>0</v>
      </c>
      <c r="Y241" s="134">
        <f t="shared" si="24"/>
        <v>0</v>
      </c>
    </row>
    <row r="242" spans="1:25" hidden="1" x14ac:dyDescent="0.25">
      <c r="A242" s="192">
        <f t="shared" si="14"/>
        <v>120</v>
      </c>
      <c r="B242" s="136"/>
      <c r="C242" s="42"/>
      <c r="D242" s="55"/>
      <c r="E242" s="43"/>
      <c r="F242" s="80"/>
      <c r="G242" s="37"/>
      <c r="H242" s="10"/>
      <c r="I242" s="10"/>
      <c r="J242" s="10"/>
      <c r="K242" s="10"/>
      <c r="L242" s="10"/>
      <c r="M242" s="10"/>
      <c r="N242" s="10"/>
      <c r="O242" s="10"/>
      <c r="P242" s="10"/>
      <c r="Q242" s="10"/>
      <c r="R242" s="10"/>
      <c r="S242" s="10"/>
      <c r="T242" s="243">
        <v>160</v>
      </c>
      <c r="U242" s="16">
        <f t="shared" si="21"/>
        <v>0</v>
      </c>
      <c r="V242" s="16">
        <f t="shared" si="20"/>
        <v>0</v>
      </c>
      <c r="W242" s="16">
        <f t="shared" si="22"/>
        <v>0</v>
      </c>
      <c r="X242" s="6">
        <f t="shared" si="23"/>
        <v>0</v>
      </c>
      <c r="Y242" s="134">
        <f t="shared" si="24"/>
        <v>0</v>
      </c>
    </row>
    <row r="243" spans="1:25" hidden="1" x14ac:dyDescent="0.25">
      <c r="A243" s="192">
        <f t="shared" si="14"/>
        <v>121</v>
      </c>
      <c r="B243" s="136"/>
      <c r="C243" s="42"/>
      <c r="D243" s="55"/>
      <c r="E243" s="43"/>
      <c r="F243" s="80"/>
      <c r="G243" s="37"/>
      <c r="H243" s="10"/>
      <c r="I243" s="10"/>
      <c r="J243" s="10"/>
      <c r="K243" s="10"/>
      <c r="L243" s="10"/>
      <c r="M243" s="10"/>
      <c r="N243" s="10"/>
      <c r="O243" s="10"/>
      <c r="P243" s="10"/>
      <c r="Q243" s="10"/>
      <c r="R243" s="10"/>
      <c r="S243" s="10"/>
      <c r="T243" s="243">
        <v>160</v>
      </c>
      <c r="U243" s="16">
        <f t="shared" si="21"/>
        <v>0</v>
      </c>
      <c r="V243" s="16">
        <f t="shared" si="20"/>
        <v>0</v>
      </c>
      <c r="W243" s="16">
        <f t="shared" si="22"/>
        <v>0</v>
      </c>
      <c r="X243" s="6">
        <f t="shared" si="23"/>
        <v>0</v>
      </c>
      <c r="Y243" s="134">
        <f t="shared" si="24"/>
        <v>0</v>
      </c>
    </row>
    <row r="244" spans="1:25" hidden="1" x14ac:dyDescent="0.25">
      <c r="A244" s="192">
        <f t="shared" si="14"/>
        <v>122</v>
      </c>
      <c r="B244" s="136"/>
      <c r="C244" s="42"/>
      <c r="D244" s="55"/>
      <c r="E244" s="43"/>
      <c r="F244" s="80"/>
      <c r="G244" s="37"/>
      <c r="H244" s="10"/>
      <c r="I244" s="10"/>
      <c r="J244" s="10"/>
      <c r="K244" s="10"/>
      <c r="L244" s="10"/>
      <c r="M244" s="10"/>
      <c r="N244" s="10"/>
      <c r="O244" s="10"/>
      <c r="P244" s="10"/>
      <c r="Q244" s="10"/>
      <c r="R244" s="10"/>
      <c r="S244" s="10"/>
      <c r="T244" s="243">
        <v>160</v>
      </c>
      <c r="U244" s="16">
        <f t="shared" si="21"/>
        <v>0</v>
      </c>
      <c r="V244" s="16">
        <f t="shared" si="20"/>
        <v>0</v>
      </c>
      <c r="W244" s="16">
        <f t="shared" si="22"/>
        <v>0</v>
      </c>
      <c r="X244" s="6">
        <f t="shared" si="23"/>
        <v>0</v>
      </c>
      <c r="Y244" s="134">
        <f t="shared" si="24"/>
        <v>0</v>
      </c>
    </row>
    <row r="245" spans="1:25" hidden="1" x14ac:dyDescent="0.25">
      <c r="A245" s="192">
        <f t="shared" si="14"/>
        <v>123</v>
      </c>
      <c r="B245" s="136"/>
      <c r="C245" s="42"/>
      <c r="D245" s="55"/>
      <c r="E245" s="43"/>
      <c r="F245" s="80"/>
      <c r="G245" s="37"/>
      <c r="H245" s="10"/>
      <c r="I245" s="10"/>
      <c r="J245" s="10"/>
      <c r="K245" s="10"/>
      <c r="L245" s="10"/>
      <c r="M245" s="10"/>
      <c r="N245" s="10"/>
      <c r="O245" s="10"/>
      <c r="P245" s="10"/>
      <c r="Q245" s="10"/>
      <c r="R245" s="10"/>
      <c r="S245" s="10"/>
      <c r="T245" s="243">
        <v>160</v>
      </c>
      <c r="U245" s="16">
        <f t="shared" si="21"/>
        <v>0</v>
      </c>
      <c r="V245" s="16">
        <f t="shared" si="20"/>
        <v>0</v>
      </c>
      <c r="W245" s="16">
        <f t="shared" si="22"/>
        <v>0</v>
      </c>
      <c r="X245" s="6">
        <f t="shared" si="23"/>
        <v>0</v>
      </c>
      <c r="Y245" s="134">
        <f t="shared" si="24"/>
        <v>0</v>
      </c>
    </row>
    <row r="246" spans="1:25" hidden="1" x14ac:dyDescent="0.25">
      <c r="A246" s="192">
        <f t="shared" si="14"/>
        <v>124</v>
      </c>
      <c r="B246" s="136"/>
      <c r="C246" s="42"/>
      <c r="D246" s="55"/>
      <c r="E246" s="43"/>
      <c r="F246" s="80"/>
      <c r="G246" s="37"/>
      <c r="H246" s="10"/>
      <c r="I246" s="10"/>
      <c r="J246" s="10"/>
      <c r="K246" s="10"/>
      <c r="L246" s="10"/>
      <c r="M246" s="10"/>
      <c r="N246" s="10"/>
      <c r="O246" s="10"/>
      <c r="P246" s="10"/>
      <c r="Q246" s="10"/>
      <c r="R246" s="10"/>
      <c r="S246" s="10"/>
      <c r="T246" s="243">
        <v>160</v>
      </c>
      <c r="U246" s="16">
        <f t="shared" si="21"/>
        <v>0</v>
      </c>
      <c r="V246" s="16">
        <f t="shared" si="20"/>
        <v>0</v>
      </c>
      <c r="W246" s="16">
        <f t="shared" si="22"/>
        <v>0</v>
      </c>
      <c r="X246" s="6">
        <f t="shared" si="23"/>
        <v>0</v>
      </c>
      <c r="Y246" s="134">
        <f t="shared" si="24"/>
        <v>0</v>
      </c>
    </row>
    <row r="247" spans="1:25" hidden="1" x14ac:dyDescent="0.25">
      <c r="A247" s="192">
        <f t="shared" si="14"/>
        <v>125</v>
      </c>
      <c r="B247" s="136"/>
      <c r="C247" s="42"/>
      <c r="D247" s="55"/>
      <c r="E247" s="43"/>
      <c r="F247" s="80"/>
      <c r="G247" s="37"/>
      <c r="H247" s="10"/>
      <c r="I247" s="10"/>
      <c r="J247" s="10"/>
      <c r="K247" s="10"/>
      <c r="L247" s="10"/>
      <c r="M247" s="10"/>
      <c r="N247" s="10"/>
      <c r="O247" s="10"/>
      <c r="P247" s="10"/>
      <c r="Q247" s="10"/>
      <c r="R247" s="10"/>
      <c r="S247" s="10"/>
      <c r="T247" s="243">
        <v>160</v>
      </c>
      <c r="U247" s="16">
        <f t="shared" si="21"/>
        <v>0</v>
      </c>
      <c r="V247" s="16">
        <f t="shared" si="20"/>
        <v>0</v>
      </c>
      <c r="W247" s="16">
        <f t="shared" si="22"/>
        <v>0</v>
      </c>
      <c r="X247" s="6">
        <f t="shared" si="23"/>
        <v>0</v>
      </c>
      <c r="Y247" s="134">
        <f t="shared" si="24"/>
        <v>0</v>
      </c>
    </row>
    <row r="248" spans="1:25" hidden="1" x14ac:dyDescent="0.25">
      <c r="A248" s="192">
        <f t="shared" si="14"/>
        <v>126</v>
      </c>
      <c r="B248" s="136"/>
      <c r="C248" s="42"/>
      <c r="D248" s="55"/>
      <c r="E248" s="43"/>
      <c r="F248" s="80"/>
      <c r="G248" s="37"/>
      <c r="H248" s="10"/>
      <c r="I248" s="10"/>
      <c r="J248" s="10"/>
      <c r="K248" s="10"/>
      <c r="L248" s="10"/>
      <c r="M248" s="10"/>
      <c r="N248" s="10"/>
      <c r="O248" s="10"/>
      <c r="P248" s="10"/>
      <c r="Q248" s="10"/>
      <c r="R248" s="10"/>
      <c r="S248" s="10"/>
      <c r="T248" s="243">
        <v>160</v>
      </c>
      <c r="U248" s="16">
        <f t="shared" si="21"/>
        <v>0</v>
      </c>
      <c r="V248" s="16">
        <f t="shared" si="20"/>
        <v>0</v>
      </c>
      <c r="W248" s="16">
        <f t="shared" si="22"/>
        <v>0</v>
      </c>
      <c r="X248" s="6">
        <f t="shared" si="23"/>
        <v>0</v>
      </c>
      <c r="Y248" s="134">
        <f t="shared" si="24"/>
        <v>0</v>
      </c>
    </row>
    <row r="249" spans="1:25" hidden="1" x14ac:dyDescent="0.25">
      <c r="A249" s="192">
        <f t="shared" si="14"/>
        <v>127</v>
      </c>
      <c r="B249" s="136"/>
      <c r="C249" s="42"/>
      <c r="D249" s="55"/>
      <c r="E249" s="43"/>
      <c r="F249" s="80"/>
      <c r="G249" s="37"/>
      <c r="H249" s="10"/>
      <c r="I249" s="10"/>
      <c r="J249" s="10"/>
      <c r="K249" s="10"/>
      <c r="L249" s="10"/>
      <c r="M249" s="10"/>
      <c r="N249" s="10"/>
      <c r="O249" s="10"/>
      <c r="P249" s="10"/>
      <c r="Q249" s="10"/>
      <c r="R249" s="10"/>
      <c r="S249" s="10"/>
      <c r="T249" s="243">
        <v>160</v>
      </c>
      <c r="U249" s="16">
        <f t="shared" si="21"/>
        <v>0</v>
      </c>
      <c r="V249" s="16">
        <f t="shared" si="20"/>
        <v>0</v>
      </c>
      <c r="W249" s="16">
        <f t="shared" si="22"/>
        <v>0</v>
      </c>
      <c r="X249" s="6">
        <f t="shared" si="23"/>
        <v>0</v>
      </c>
      <c r="Y249" s="134">
        <f t="shared" si="24"/>
        <v>0</v>
      </c>
    </row>
    <row r="250" spans="1:25" hidden="1" x14ac:dyDescent="0.25">
      <c r="A250" s="192">
        <f t="shared" si="14"/>
        <v>128</v>
      </c>
      <c r="B250" s="136"/>
      <c r="C250" s="42"/>
      <c r="D250" s="55"/>
      <c r="E250" s="43"/>
      <c r="F250" s="80"/>
      <c r="G250" s="37"/>
      <c r="H250" s="10"/>
      <c r="I250" s="10"/>
      <c r="J250" s="10"/>
      <c r="K250" s="10"/>
      <c r="L250" s="10"/>
      <c r="M250" s="10"/>
      <c r="N250" s="10"/>
      <c r="O250" s="10"/>
      <c r="P250" s="10"/>
      <c r="Q250" s="10"/>
      <c r="R250" s="10"/>
      <c r="S250" s="10"/>
      <c r="T250" s="243">
        <v>160</v>
      </c>
      <c r="U250" s="16">
        <f t="shared" si="21"/>
        <v>0</v>
      </c>
      <c r="V250" s="16">
        <f t="shared" si="20"/>
        <v>0</v>
      </c>
      <c r="W250" s="16">
        <f t="shared" si="22"/>
        <v>0</v>
      </c>
      <c r="X250" s="6">
        <f t="shared" si="23"/>
        <v>0</v>
      </c>
      <c r="Y250" s="134">
        <f t="shared" si="24"/>
        <v>0</v>
      </c>
    </row>
    <row r="251" spans="1:25" hidden="1" x14ac:dyDescent="0.25">
      <c r="A251" s="192">
        <f t="shared" si="14"/>
        <v>129</v>
      </c>
      <c r="B251" s="136"/>
      <c r="C251" s="42"/>
      <c r="D251" s="55"/>
      <c r="E251" s="43"/>
      <c r="F251" s="80"/>
      <c r="G251" s="37"/>
      <c r="H251" s="10"/>
      <c r="I251" s="10"/>
      <c r="J251" s="10"/>
      <c r="K251" s="10"/>
      <c r="L251" s="10"/>
      <c r="M251" s="10"/>
      <c r="N251" s="10"/>
      <c r="O251" s="10"/>
      <c r="P251" s="10"/>
      <c r="Q251" s="10"/>
      <c r="R251" s="10"/>
      <c r="S251" s="10"/>
      <c r="T251" s="243">
        <v>160</v>
      </c>
      <c r="U251" s="16">
        <f t="shared" si="21"/>
        <v>0</v>
      </c>
      <c r="V251" s="16">
        <f t="shared" si="20"/>
        <v>0</v>
      </c>
      <c r="W251" s="16">
        <f t="shared" si="22"/>
        <v>0</v>
      </c>
      <c r="X251" s="6">
        <f t="shared" si="23"/>
        <v>0</v>
      </c>
      <c r="Y251" s="134">
        <f t="shared" si="24"/>
        <v>0</v>
      </c>
    </row>
    <row r="252" spans="1:25" hidden="1" x14ac:dyDescent="0.25">
      <c r="A252" s="192">
        <f t="shared" si="14"/>
        <v>130</v>
      </c>
      <c r="B252" s="136"/>
      <c r="C252" s="42"/>
      <c r="D252" s="55"/>
      <c r="E252" s="43"/>
      <c r="F252" s="80"/>
      <c r="G252" s="37"/>
      <c r="H252" s="10"/>
      <c r="I252" s="10"/>
      <c r="J252" s="10"/>
      <c r="K252" s="10"/>
      <c r="L252" s="10"/>
      <c r="M252" s="10"/>
      <c r="N252" s="10"/>
      <c r="O252" s="10"/>
      <c r="P252" s="10"/>
      <c r="Q252" s="10"/>
      <c r="R252" s="10"/>
      <c r="S252" s="10"/>
      <c r="T252" s="243">
        <v>160</v>
      </c>
      <c r="U252" s="16">
        <f t="shared" si="21"/>
        <v>0</v>
      </c>
      <c r="V252" s="16">
        <f t="shared" ref="V252:V291" si="25">SUM(H252:R252)</f>
        <v>0</v>
      </c>
      <c r="W252" s="16">
        <f t="shared" si="22"/>
        <v>0</v>
      </c>
      <c r="X252" s="6">
        <f t="shared" si="23"/>
        <v>0</v>
      </c>
      <c r="Y252" s="134">
        <f t="shared" si="24"/>
        <v>0</v>
      </c>
    </row>
    <row r="253" spans="1:25" hidden="1" x14ac:dyDescent="0.25">
      <c r="A253" s="192">
        <f t="shared" si="14"/>
        <v>131</v>
      </c>
      <c r="B253" s="136"/>
      <c r="C253" s="42"/>
      <c r="D253" s="55"/>
      <c r="E253" s="43"/>
      <c r="F253" s="80"/>
      <c r="G253" s="37"/>
      <c r="H253" s="10"/>
      <c r="I253" s="10"/>
      <c r="J253" s="10"/>
      <c r="K253" s="10"/>
      <c r="L253" s="10"/>
      <c r="M253" s="10"/>
      <c r="N253" s="10"/>
      <c r="O253" s="10"/>
      <c r="P253" s="10"/>
      <c r="Q253" s="10"/>
      <c r="R253" s="10"/>
      <c r="S253" s="10"/>
      <c r="T253" s="243">
        <v>160</v>
      </c>
      <c r="U253" s="16">
        <f t="shared" si="21"/>
        <v>0</v>
      </c>
      <c r="V253" s="16">
        <f t="shared" si="25"/>
        <v>0</v>
      </c>
      <c r="W253" s="16">
        <f t="shared" si="22"/>
        <v>0</v>
      </c>
      <c r="X253" s="6">
        <f t="shared" si="23"/>
        <v>0</v>
      </c>
      <c r="Y253" s="134">
        <f t="shared" si="24"/>
        <v>0</v>
      </c>
    </row>
    <row r="254" spans="1:25" hidden="1" x14ac:dyDescent="0.25">
      <c r="A254" s="192">
        <f t="shared" si="14"/>
        <v>132</v>
      </c>
      <c r="B254" s="136"/>
      <c r="C254" s="42"/>
      <c r="D254" s="55"/>
      <c r="E254" s="43"/>
      <c r="F254" s="80"/>
      <c r="G254" s="37"/>
      <c r="H254" s="10"/>
      <c r="I254" s="10"/>
      <c r="J254" s="10"/>
      <c r="K254" s="10"/>
      <c r="L254" s="10"/>
      <c r="M254" s="10"/>
      <c r="N254" s="10"/>
      <c r="O254" s="10"/>
      <c r="P254" s="10"/>
      <c r="Q254" s="10"/>
      <c r="R254" s="10"/>
      <c r="S254" s="10"/>
      <c r="T254" s="243">
        <v>160</v>
      </c>
      <c r="U254" s="16">
        <f t="shared" si="21"/>
        <v>0</v>
      </c>
      <c r="V254" s="16">
        <f t="shared" si="25"/>
        <v>0</v>
      </c>
      <c r="W254" s="16">
        <f t="shared" si="22"/>
        <v>0</v>
      </c>
      <c r="X254" s="6">
        <f t="shared" si="23"/>
        <v>0</v>
      </c>
      <c r="Y254" s="134">
        <f t="shared" si="24"/>
        <v>0</v>
      </c>
    </row>
    <row r="255" spans="1:25" hidden="1" x14ac:dyDescent="0.25">
      <c r="A255" s="192">
        <f t="shared" si="14"/>
        <v>133</v>
      </c>
      <c r="B255" s="136"/>
      <c r="C255" s="42"/>
      <c r="D255" s="55"/>
      <c r="E255" s="43"/>
      <c r="F255" s="80"/>
      <c r="G255" s="37"/>
      <c r="H255" s="10"/>
      <c r="I255" s="10"/>
      <c r="J255" s="10"/>
      <c r="K255" s="10"/>
      <c r="L255" s="10"/>
      <c r="M255" s="10"/>
      <c r="N255" s="10"/>
      <c r="O255" s="10"/>
      <c r="P255" s="10"/>
      <c r="Q255" s="10"/>
      <c r="R255" s="10"/>
      <c r="S255" s="10"/>
      <c r="T255" s="243">
        <v>160</v>
      </c>
      <c r="U255" s="16">
        <f t="shared" si="21"/>
        <v>0</v>
      </c>
      <c r="V255" s="16">
        <f t="shared" si="25"/>
        <v>0</v>
      </c>
      <c r="W255" s="16">
        <f t="shared" si="22"/>
        <v>0</v>
      </c>
      <c r="X255" s="6">
        <f t="shared" si="23"/>
        <v>0</v>
      </c>
      <c r="Y255" s="134">
        <f t="shared" si="24"/>
        <v>0</v>
      </c>
    </row>
    <row r="256" spans="1:25" hidden="1" x14ac:dyDescent="0.25">
      <c r="A256" s="192">
        <f t="shared" si="14"/>
        <v>134</v>
      </c>
      <c r="B256" s="136"/>
      <c r="C256" s="42"/>
      <c r="D256" s="55"/>
      <c r="E256" s="43"/>
      <c r="F256" s="80"/>
      <c r="G256" s="37"/>
      <c r="H256" s="10"/>
      <c r="I256" s="10"/>
      <c r="J256" s="10"/>
      <c r="K256" s="10"/>
      <c r="L256" s="10"/>
      <c r="M256" s="10"/>
      <c r="N256" s="10"/>
      <c r="O256" s="10"/>
      <c r="P256" s="10"/>
      <c r="Q256" s="10"/>
      <c r="R256" s="10"/>
      <c r="S256" s="10"/>
      <c r="T256" s="243">
        <v>160</v>
      </c>
      <c r="U256" s="16">
        <f t="shared" si="21"/>
        <v>0</v>
      </c>
      <c r="V256" s="16">
        <f t="shared" si="25"/>
        <v>0</v>
      </c>
      <c r="W256" s="16">
        <f t="shared" si="22"/>
        <v>0</v>
      </c>
      <c r="X256" s="6">
        <f t="shared" si="23"/>
        <v>0</v>
      </c>
      <c r="Y256" s="134">
        <f t="shared" si="24"/>
        <v>0</v>
      </c>
    </row>
    <row r="257" spans="1:25" hidden="1" x14ac:dyDescent="0.25">
      <c r="A257" s="192">
        <f t="shared" si="14"/>
        <v>135</v>
      </c>
      <c r="B257" s="136"/>
      <c r="C257" s="42"/>
      <c r="D257" s="55"/>
      <c r="E257" s="43"/>
      <c r="F257" s="80"/>
      <c r="G257" s="37"/>
      <c r="H257" s="10"/>
      <c r="I257" s="10"/>
      <c r="J257" s="10"/>
      <c r="K257" s="10"/>
      <c r="L257" s="10"/>
      <c r="M257" s="10"/>
      <c r="N257" s="10"/>
      <c r="O257" s="10"/>
      <c r="P257" s="10"/>
      <c r="Q257" s="10"/>
      <c r="R257" s="10"/>
      <c r="S257" s="10"/>
      <c r="T257" s="243">
        <v>160</v>
      </c>
      <c r="U257" s="16">
        <f t="shared" si="21"/>
        <v>0</v>
      </c>
      <c r="V257" s="16">
        <f t="shared" si="25"/>
        <v>0</v>
      </c>
      <c r="W257" s="16">
        <f t="shared" si="22"/>
        <v>0</v>
      </c>
      <c r="X257" s="6">
        <f t="shared" si="23"/>
        <v>0</v>
      </c>
      <c r="Y257" s="134">
        <f t="shared" si="24"/>
        <v>0</v>
      </c>
    </row>
    <row r="258" spans="1:25" hidden="1" x14ac:dyDescent="0.25">
      <c r="A258" s="192">
        <f t="shared" si="14"/>
        <v>136</v>
      </c>
      <c r="B258" s="136"/>
      <c r="C258" s="42"/>
      <c r="D258" s="55"/>
      <c r="E258" s="43"/>
      <c r="F258" s="80"/>
      <c r="G258" s="37"/>
      <c r="H258" s="10"/>
      <c r="I258" s="10"/>
      <c r="J258" s="10"/>
      <c r="K258" s="10"/>
      <c r="L258" s="10"/>
      <c r="M258" s="10"/>
      <c r="N258" s="10"/>
      <c r="O258" s="10"/>
      <c r="P258" s="10"/>
      <c r="Q258" s="10"/>
      <c r="R258" s="10"/>
      <c r="S258" s="10"/>
      <c r="T258" s="243">
        <v>160</v>
      </c>
      <c r="U258" s="16">
        <f t="shared" si="21"/>
        <v>0</v>
      </c>
      <c r="V258" s="16">
        <f t="shared" si="25"/>
        <v>0</v>
      </c>
      <c r="W258" s="16">
        <f t="shared" si="22"/>
        <v>0</v>
      </c>
      <c r="X258" s="6">
        <f t="shared" si="23"/>
        <v>0</v>
      </c>
      <c r="Y258" s="134">
        <f t="shared" si="24"/>
        <v>0</v>
      </c>
    </row>
    <row r="259" spans="1:25" hidden="1" x14ac:dyDescent="0.25">
      <c r="A259" s="192">
        <f t="shared" si="14"/>
        <v>137</v>
      </c>
      <c r="B259" s="136"/>
      <c r="C259" s="42"/>
      <c r="D259" s="55"/>
      <c r="E259" s="43"/>
      <c r="F259" s="80"/>
      <c r="G259" s="37"/>
      <c r="H259" s="10"/>
      <c r="I259" s="10"/>
      <c r="J259" s="10"/>
      <c r="K259" s="10"/>
      <c r="L259" s="10"/>
      <c r="M259" s="10"/>
      <c r="N259" s="10"/>
      <c r="O259" s="10"/>
      <c r="P259" s="10"/>
      <c r="Q259" s="10"/>
      <c r="R259" s="10"/>
      <c r="S259" s="10"/>
      <c r="T259" s="243">
        <v>160</v>
      </c>
      <c r="U259" s="16">
        <f t="shared" si="21"/>
        <v>0</v>
      </c>
      <c r="V259" s="16">
        <f t="shared" si="25"/>
        <v>0</v>
      </c>
      <c r="W259" s="16">
        <f t="shared" si="22"/>
        <v>0</v>
      </c>
      <c r="X259" s="6">
        <f t="shared" si="23"/>
        <v>0</v>
      </c>
      <c r="Y259" s="134">
        <f t="shared" si="24"/>
        <v>0</v>
      </c>
    </row>
    <row r="260" spans="1:25" hidden="1" x14ac:dyDescent="0.25">
      <c r="A260" s="192">
        <f t="shared" si="14"/>
        <v>138</v>
      </c>
      <c r="B260" s="136"/>
      <c r="C260" s="42"/>
      <c r="D260" s="55"/>
      <c r="E260" s="43"/>
      <c r="F260" s="80"/>
      <c r="G260" s="37"/>
      <c r="H260" s="10"/>
      <c r="I260" s="10"/>
      <c r="J260" s="10"/>
      <c r="K260" s="10"/>
      <c r="L260" s="10"/>
      <c r="M260" s="10"/>
      <c r="N260" s="10"/>
      <c r="O260" s="10"/>
      <c r="P260" s="10"/>
      <c r="Q260" s="10"/>
      <c r="R260" s="10"/>
      <c r="S260" s="10"/>
      <c r="T260" s="243">
        <v>160</v>
      </c>
      <c r="U260" s="16">
        <f t="shared" si="21"/>
        <v>0</v>
      </c>
      <c r="V260" s="16">
        <f t="shared" si="25"/>
        <v>0</v>
      </c>
      <c r="W260" s="16">
        <f t="shared" si="22"/>
        <v>0</v>
      </c>
      <c r="X260" s="6">
        <f t="shared" si="23"/>
        <v>0</v>
      </c>
      <c r="Y260" s="134">
        <f t="shared" si="24"/>
        <v>0</v>
      </c>
    </row>
    <row r="261" spans="1:25" hidden="1" x14ac:dyDescent="0.25">
      <c r="A261" s="192">
        <f t="shared" si="14"/>
        <v>139</v>
      </c>
      <c r="B261" s="136"/>
      <c r="C261" s="42"/>
      <c r="D261" s="55"/>
      <c r="E261" s="43"/>
      <c r="F261" s="80"/>
      <c r="G261" s="37"/>
      <c r="H261" s="10"/>
      <c r="I261" s="10"/>
      <c r="J261" s="10"/>
      <c r="K261" s="10"/>
      <c r="L261" s="10"/>
      <c r="M261" s="10"/>
      <c r="N261" s="10"/>
      <c r="O261" s="10"/>
      <c r="P261" s="10"/>
      <c r="Q261" s="10"/>
      <c r="R261" s="10"/>
      <c r="S261" s="10"/>
      <c r="T261" s="243">
        <v>160</v>
      </c>
      <c r="U261" s="16">
        <f t="shared" si="21"/>
        <v>0</v>
      </c>
      <c r="V261" s="16">
        <f t="shared" si="25"/>
        <v>0</v>
      </c>
      <c r="W261" s="16">
        <f t="shared" si="22"/>
        <v>0</v>
      </c>
      <c r="X261" s="6">
        <f t="shared" si="23"/>
        <v>0</v>
      </c>
      <c r="Y261" s="134">
        <f t="shared" si="24"/>
        <v>0</v>
      </c>
    </row>
    <row r="262" spans="1:25" hidden="1" x14ac:dyDescent="0.25">
      <c r="A262" s="192">
        <f t="shared" si="14"/>
        <v>140</v>
      </c>
      <c r="B262" s="136"/>
      <c r="C262" s="42"/>
      <c r="D262" s="55"/>
      <c r="E262" s="43"/>
      <c r="F262" s="52"/>
      <c r="G262" s="37"/>
      <c r="H262" s="10"/>
      <c r="I262" s="10"/>
      <c r="J262" s="10"/>
      <c r="K262" s="10"/>
      <c r="L262" s="10"/>
      <c r="M262" s="10"/>
      <c r="N262" s="10"/>
      <c r="O262" s="10"/>
      <c r="P262" s="10"/>
      <c r="Q262" s="10"/>
      <c r="R262" s="10"/>
      <c r="S262" s="10"/>
      <c r="T262" s="243">
        <v>160</v>
      </c>
      <c r="U262" s="16">
        <f t="shared" si="21"/>
        <v>0</v>
      </c>
      <c r="V262" s="16">
        <f t="shared" si="25"/>
        <v>0</v>
      </c>
      <c r="W262" s="16">
        <f t="shared" si="22"/>
        <v>0</v>
      </c>
      <c r="X262" s="6">
        <f t="shared" si="23"/>
        <v>0</v>
      </c>
      <c r="Y262" s="134">
        <f t="shared" si="24"/>
        <v>0</v>
      </c>
    </row>
    <row r="263" spans="1:25" hidden="1" x14ac:dyDescent="0.25">
      <c r="A263" s="192">
        <f t="shared" si="14"/>
        <v>141</v>
      </c>
      <c r="B263" s="136"/>
      <c r="C263" s="42"/>
      <c r="D263" s="55"/>
      <c r="E263" s="43"/>
      <c r="F263" s="52"/>
      <c r="G263" s="37"/>
      <c r="H263" s="10"/>
      <c r="I263" s="10"/>
      <c r="J263" s="10"/>
      <c r="K263" s="10"/>
      <c r="L263" s="10"/>
      <c r="M263" s="10"/>
      <c r="N263" s="10"/>
      <c r="O263" s="10"/>
      <c r="P263" s="10"/>
      <c r="Q263" s="10"/>
      <c r="R263" s="10"/>
      <c r="S263" s="10"/>
      <c r="T263" s="243">
        <v>160</v>
      </c>
      <c r="U263" s="16">
        <f t="shared" si="21"/>
        <v>0</v>
      </c>
      <c r="V263" s="16">
        <f t="shared" si="25"/>
        <v>0</v>
      </c>
      <c r="W263" s="16">
        <f t="shared" si="22"/>
        <v>0</v>
      </c>
      <c r="X263" s="6">
        <f t="shared" si="23"/>
        <v>0</v>
      </c>
      <c r="Y263" s="134">
        <f t="shared" si="24"/>
        <v>0</v>
      </c>
    </row>
    <row r="264" spans="1:25" hidden="1" x14ac:dyDescent="0.25">
      <c r="A264" s="192">
        <f t="shared" si="14"/>
        <v>142</v>
      </c>
      <c r="B264" s="136"/>
      <c r="C264" s="42"/>
      <c r="D264" s="55"/>
      <c r="E264" s="43"/>
      <c r="F264" s="52"/>
      <c r="G264" s="37"/>
      <c r="H264" s="10"/>
      <c r="I264" s="10"/>
      <c r="J264" s="10"/>
      <c r="K264" s="10"/>
      <c r="L264" s="10"/>
      <c r="M264" s="10"/>
      <c r="N264" s="10"/>
      <c r="O264" s="10"/>
      <c r="P264" s="10"/>
      <c r="Q264" s="10"/>
      <c r="R264" s="10"/>
      <c r="S264" s="10"/>
      <c r="T264" s="243">
        <v>160</v>
      </c>
      <c r="U264" s="16">
        <f t="shared" si="21"/>
        <v>0</v>
      </c>
      <c r="V264" s="16">
        <f t="shared" si="25"/>
        <v>0</v>
      </c>
      <c r="W264" s="16">
        <f t="shared" si="22"/>
        <v>0</v>
      </c>
      <c r="X264" s="6">
        <f t="shared" si="23"/>
        <v>0</v>
      </c>
      <c r="Y264" s="134">
        <f t="shared" si="24"/>
        <v>0</v>
      </c>
    </row>
    <row r="265" spans="1:25" hidden="1" x14ac:dyDescent="0.25">
      <c r="A265" s="192">
        <f t="shared" si="14"/>
        <v>143</v>
      </c>
      <c r="B265" s="136"/>
      <c r="C265" s="42"/>
      <c r="D265" s="55"/>
      <c r="E265" s="43"/>
      <c r="F265" s="52"/>
      <c r="G265" s="37"/>
      <c r="H265" s="10"/>
      <c r="I265" s="10"/>
      <c r="J265" s="10"/>
      <c r="K265" s="10"/>
      <c r="L265" s="10"/>
      <c r="M265" s="10"/>
      <c r="N265" s="10"/>
      <c r="O265" s="10"/>
      <c r="P265" s="10"/>
      <c r="Q265" s="10"/>
      <c r="R265" s="10"/>
      <c r="S265" s="10"/>
      <c r="T265" s="243">
        <v>160</v>
      </c>
      <c r="U265" s="16">
        <f t="shared" si="21"/>
        <v>0</v>
      </c>
      <c r="V265" s="16">
        <f t="shared" si="25"/>
        <v>0</v>
      </c>
      <c r="W265" s="16">
        <f t="shared" si="22"/>
        <v>0</v>
      </c>
      <c r="X265" s="6">
        <f t="shared" si="23"/>
        <v>0</v>
      </c>
      <c r="Y265" s="134">
        <f t="shared" si="24"/>
        <v>0</v>
      </c>
    </row>
    <row r="266" spans="1:25" hidden="1" x14ac:dyDescent="0.25">
      <c r="A266" s="192">
        <f t="shared" si="14"/>
        <v>144</v>
      </c>
      <c r="B266" s="136"/>
      <c r="C266" s="42"/>
      <c r="D266" s="55"/>
      <c r="E266" s="43"/>
      <c r="F266" s="52"/>
      <c r="G266" s="37"/>
      <c r="H266" s="10"/>
      <c r="I266" s="10"/>
      <c r="J266" s="10"/>
      <c r="K266" s="10"/>
      <c r="L266" s="10"/>
      <c r="M266" s="10"/>
      <c r="N266" s="10"/>
      <c r="O266" s="10"/>
      <c r="P266" s="10"/>
      <c r="Q266" s="10"/>
      <c r="R266" s="10"/>
      <c r="S266" s="10"/>
      <c r="T266" s="243">
        <v>160</v>
      </c>
      <c r="U266" s="16">
        <f t="shared" si="21"/>
        <v>0</v>
      </c>
      <c r="V266" s="16">
        <f t="shared" si="25"/>
        <v>0</v>
      </c>
      <c r="W266" s="16">
        <f t="shared" si="22"/>
        <v>0</v>
      </c>
      <c r="X266" s="6">
        <f t="shared" si="23"/>
        <v>0</v>
      </c>
      <c r="Y266" s="134">
        <f t="shared" si="24"/>
        <v>0</v>
      </c>
    </row>
    <row r="267" spans="1:25" hidden="1" x14ac:dyDescent="0.25">
      <c r="A267" s="192">
        <f t="shared" si="14"/>
        <v>145</v>
      </c>
      <c r="B267" s="136"/>
      <c r="C267" s="42"/>
      <c r="D267" s="55"/>
      <c r="E267" s="43"/>
      <c r="F267" s="52"/>
      <c r="G267" s="37"/>
      <c r="H267" s="10"/>
      <c r="I267" s="10"/>
      <c r="J267" s="10"/>
      <c r="K267" s="10"/>
      <c r="L267" s="10"/>
      <c r="M267" s="10"/>
      <c r="N267" s="10"/>
      <c r="O267" s="10"/>
      <c r="P267" s="10"/>
      <c r="Q267" s="10"/>
      <c r="R267" s="10"/>
      <c r="S267" s="10"/>
      <c r="T267" s="243">
        <v>160</v>
      </c>
      <c r="U267" s="16">
        <f t="shared" si="21"/>
        <v>0</v>
      </c>
      <c r="V267" s="16">
        <f t="shared" si="25"/>
        <v>0</v>
      </c>
      <c r="W267" s="16">
        <f t="shared" si="22"/>
        <v>0</v>
      </c>
      <c r="X267" s="6">
        <f t="shared" si="23"/>
        <v>0</v>
      </c>
      <c r="Y267" s="134">
        <f t="shared" si="24"/>
        <v>0</v>
      </c>
    </row>
    <row r="268" spans="1:25" hidden="1" x14ac:dyDescent="0.25">
      <c r="A268" s="192">
        <f t="shared" si="14"/>
        <v>146</v>
      </c>
      <c r="B268" s="136"/>
      <c r="C268" s="42"/>
      <c r="D268" s="55"/>
      <c r="E268" s="43"/>
      <c r="F268" s="52"/>
      <c r="G268" s="37"/>
      <c r="H268" s="10"/>
      <c r="I268" s="10"/>
      <c r="J268" s="10"/>
      <c r="K268" s="10"/>
      <c r="L268" s="10"/>
      <c r="M268" s="10"/>
      <c r="N268" s="10"/>
      <c r="O268" s="10"/>
      <c r="P268" s="10"/>
      <c r="Q268" s="10"/>
      <c r="R268" s="10"/>
      <c r="S268" s="10"/>
      <c r="T268" s="243">
        <v>160</v>
      </c>
      <c r="U268" s="16">
        <f t="shared" si="21"/>
        <v>0</v>
      </c>
      <c r="V268" s="16">
        <f t="shared" si="25"/>
        <v>0</v>
      </c>
      <c r="W268" s="16">
        <f t="shared" si="22"/>
        <v>0</v>
      </c>
      <c r="X268" s="6">
        <f t="shared" si="23"/>
        <v>0</v>
      </c>
      <c r="Y268" s="134">
        <f t="shared" si="24"/>
        <v>0</v>
      </c>
    </row>
    <row r="269" spans="1:25" hidden="1" x14ac:dyDescent="0.25">
      <c r="A269" s="192">
        <f t="shared" si="14"/>
        <v>147</v>
      </c>
      <c r="B269" s="136"/>
      <c r="C269" s="42"/>
      <c r="D269" s="55"/>
      <c r="E269" s="43"/>
      <c r="F269" s="52"/>
      <c r="G269" s="37"/>
      <c r="H269" s="10"/>
      <c r="I269" s="10"/>
      <c r="J269" s="10"/>
      <c r="K269" s="10"/>
      <c r="L269" s="10"/>
      <c r="M269" s="10"/>
      <c r="N269" s="10"/>
      <c r="O269" s="10"/>
      <c r="P269" s="10"/>
      <c r="Q269" s="10"/>
      <c r="R269" s="10"/>
      <c r="S269" s="10"/>
      <c r="T269" s="243">
        <v>160</v>
      </c>
      <c r="U269" s="16">
        <f t="shared" si="21"/>
        <v>0</v>
      </c>
      <c r="V269" s="16">
        <f t="shared" si="25"/>
        <v>0</v>
      </c>
      <c r="W269" s="16">
        <f t="shared" si="22"/>
        <v>0</v>
      </c>
      <c r="X269" s="6">
        <f t="shared" si="23"/>
        <v>0</v>
      </c>
      <c r="Y269" s="134">
        <f t="shared" si="24"/>
        <v>0</v>
      </c>
    </row>
    <row r="270" spans="1:25" hidden="1" x14ac:dyDescent="0.25">
      <c r="A270" s="192">
        <f t="shared" si="14"/>
        <v>148</v>
      </c>
      <c r="B270" s="136"/>
      <c r="C270" s="42"/>
      <c r="D270" s="55"/>
      <c r="E270" s="43"/>
      <c r="F270" s="52"/>
      <c r="G270" s="37"/>
      <c r="H270" s="10"/>
      <c r="I270" s="10"/>
      <c r="J270" s="10"/>
      <c r="K270" s="10"/>
      <c r="L270" s="10"/>
      <c r="M270" s="10"/>
      <c r="N270" s="10"/>
      <c r="O270" s="10"/>
      <c r="P270" s="10"/>
      <c r="Q270" s="10"/>
      <c r="R270" s="10"/>
      <c r="S270" s="10"/>
      <c r="T270" s="243">
        <v>160</v>
      </c>
      <c r="U270" s="16">
        <f t="shared" si="21"/>
        <v>0</v>
      </c>
      <c r="V270" s="16">
        <f t="shared" si="25"/>
        <v>0</v>
      </c>
      <c r="W270" s="16">
        <f t="shared" si="22"/>
        <v>0</v>
      </c>
      <c r="X270" s="6">
        <f t="shared" si="23"/>
        <v>0</v>
      </c>
      <c r="Y270" s="134">
        <f t="shared" si="24"/>
        <v>0</v>
      </c>
    </row>
    <row r="271" spans="1:25" hidden="1" x14ac:dyDescent="0.25">
      <c r="A271" s="192">
        <f t="shared" si="14"/>
        <v>149</v>
      </c>
      <c r="B271" s="136"/>
      <c r="C271" s="42"/>
      <c r="D271" s="55"/>
      <c r="E271" s="43"/>
      <c r="F271" s="52"/>
      <c r="G271" s="37"/>
      <c r="H271" s="10"/>
      <c r="I271" s="10"/>
      <c r="J271" s="10"/>
      <c r="K271" s="10"/>
      <c r="L271" s="10"/>
      <c r="M271" s="10"/>
      <c r="N271" s="10"/>
      <c r="O271" s="10"/>
      <c r="P271" s="10"/>
      <c r="Q271" s="10"/>
      <c r="R271" s="10"/>
      <c r="S271" s="10"/>
      <c r="T271" s="243">
        <v>160</v>
      </c>
      <c r="U271" s="16">
        <f t="shared" si="21"/>
        <v>0</v>
      </c>
      <c r="V271" s="16">
        <f t="shared" si="25"/>
        <v>0</v>
      </c>
      <c r="W271" s="16">
        <f t="shared" si="22"/>
        <v>0</v>
      </c>
      <c r="X271" s="6">
        <f t="shared" si="23"/>
        <v>0</v>
      </c>
      <c r="Y271" s="134">
        <f t="shared" si="24"/>
        <v>0</v>
      </c>
    </row>
    <row r="272" spans="1:25" hidden="1" x14ac:dyDescent="0.25">
      <c r="A272" s="192">
        <f t="shared" si="14"/>
        <v>150</v>
      </c>
      <c r="B272" s="136"/>
      <c r="C272" s="42"/>
      <c r="D272" s="55"/>
      <c r="E272" s="43"/>
      <c r="F272" s="52"/>
      <c r="G272" s="37"/>
      <c r="H272" s="10"/>
      <c r="I272" s="10"/>
      <c r="J272" s="10"/>
      <c r="K272" s="10"/>
      <c r="L272" s="10"/>
      <c r="M272" s="10"/>
      <c r="N272" s="10"/>
      <c r="O272" s="10"/>
      <c r="P272" s="10"/>
      <c r="Q272" s="10"/>
      <c r="R272" s="10"/>
      <c r="S272" s="10"/>
      <c r="T272" s="243">
        <v>160</v>
      </c>
      <c r="U272" s="16">
        <f t="shared" si="21"/>
        <v>0</v>
      </c>
      <c r="V272" s="16">
        <f t="shared" si="25"/>
        <v>0</v>
      </c>
      <c r="W272" s="16">
        <f t="shared" si="22"/>
        <v>0</v>
      </c>
      <c r="X272" s="6">
        <f t="shared" si="23"/>
        <v>0</v>
      </c>
      <c r="Y272" s="134">
        <f t="shared" si="24"/>
        <v>0</v>
      </c>
    </row>
    <row r="273" spans="1:25" hidden="1" x14ac:dyDescent="0.25">
      <c r="A273" s="192">
        <f t="shared" si="14"/>
        <v>151</v>
      </c>
      <c r="B273" s="136"/>
      <c r="C273" s="42"/>
      <c r="D273" s="55"/>
      <c r="E273" s="43"/>
      <c r="F273" s="52"/>
      <c r="G273" s="37"/>
      <c r="H273" s="10"/>
      <c r="I273" s="10"/>
      <c r="J273" s="10"/>
      <c r="K273" s="10"/>
      <c r="L273" s="10"/>
      <c r="M273" s="10"/>
      <c r="N273" s="10"/>
      <c r="O273" s="10"/>
      <c r="P273" s="10"/>
      <c r="Q273" s="10"/>
      <c r="R273" s="10"/>
      <c r="S273" s="10"/>
      <c r="T273" s="243">
        <v>160</v>
      </c>
      <c r="U273" s="16">
        <f t="shared" si="21"/>
        <v>0</v>
      </c>
      <c r="V273" s="16">
        <f t="shared" si="25"/>
        <v>0</v>
      </c>
      <c r="W273" s="16">
        <f t="shared" si="22"/>
        <v>0</v>
      </c>
      <c r="X273" s="6">
        <f t="shared" si="23"/>
        <v>0</v>
      </c>
      <c r="Y273" s="134">
        <f t="shared" si="24"/>
        <v>0</v>
      </c>
    </row>
    <row r="274" spans="1:25" hidden="1" x14ac:dyDescent="0.25">
      <c r="A274" s="192">
        <f t="shared" si="14"/>
        <v>152</v>
      </c>
      <c r="B274" s="136"/>
      <c r="C274" s="42"/>
      <c r="D274" s="55"/>
      <c r="E274" s="43"/>
      <c r="F274" s="52"/>
      <c r="G274" s="37"/>
      <c r="H274" s="10"/>
      <c r="I274" s="10"/>
      <c r="J274" s="10"/>
      <c r="K274" s="10"/>
      <c r="L274" s="10"/>
      <c r="M274" s="10"/>
      <c r="N274" s="10"/>
      <c r="O274" s="10"/>
      <c r="P274" s="10"/>
      <c r="Q274" s="10"/>
      <c r="R274" s="10"/>
      <c r="S274" s="10"/>
      <c r="T274" s="243">
        <v>160</v>
      </c>
      <c r="U274" s="16">
        <f t="shared" si="21"/>
        <v>0</v>
      </c>
      <c r="V274" s="16">
        <f t="shared" si="25"/>
        <v>0</v>
      </c>
      <c r="W274" s="16">
        <f t="shared" si="22"/>
        <v>0</v>
      </c>
      <c r="X274" s="6">
        <f t="shared" si="23"/>
        <v>0</v>
      </c>
      <c r="Y274" s="134">
        <f t="shared" si="24"/>
        <v>0</v>
      </c>
    </row>
    <row r="275" spans="1:25" hidden="1" x14ac:dyDescent="0.25">
      <c r="A275" s="192">
        <f t="shared" si="14"/>
        <v>153</v>
      </c>
      <c r="B275" s="136"/>
      <c r="C275" s="42"/>
      <c r="D275" s="55"/>
      <c r="E275" s="43"/>
      <c r="F275" s="52"/>
      <c r="G275" s="37"/>
      <c r="H275" s="10"/>
      <c r="I275" s="10"/>
      <c r="J275" s="10"/>
      <c r="K275" s="10"/>
      <c r="L275" s="10"/>
      <c r="M275" s="10"/>
      <c r="N275" s="10"/>
      <c r="O275" s="10"/>
      <c r="P275" s="10"/>
      <c r="Q275" s="10"/>
      <c r="R275" s="10"/>
      <c r="S275" s="10"/>
      <c r="T275" s="243">
        <v>160</v>
      </c>
      <c r="U275" s="16">
        <f t="shared" si="21"/>
        <v>0</v>
      </c>
      <c r="V275" s="16">
        <f t="shared" si="25"/>
        <v>0</v>
      </c>
      <c r="W275" s="16">
        <f t="shared" si="22"/>
        <v>0</v>
      </c>
      <c r="X275" s="6">
        <f t="shared" si="23"/>
        <v>0</v>
      </c>
      <c r="Y275" s="134">
        <f t="shared" si="24"/>
        <v>0</v>
      </c>
    </row>
    <row r="276" spans="1:25" hidden="1" x14ac:dyDescent="0.25">
      <c r="A276" s="192">
        <f t="shared" si="14"/>
        <v>154</v>
      </c>
      <c r="B276" s="136"/>
      <c r="C276" s="42"/>
      <c r="D276" s="55"/>
      <c r="E276" s="43"/>
      <c r="F276" s="52"/>
      <c r="G276" s="37"/>
      <c r="H276" s="10"/>
      <c r="I276" s="10"/>
      <c r="J276" s="10"/>
      <c r="K276" s="10"/>
      <c r="L276" s="10"/>
      <c r="M276" s="10"/>
      <c r="N276" s="10"/>
      <c r="O276" s="10"/>
      <c r="P276" s="10"/>
      <c r="Q276" s="10"/>
      <c r="R276" s="10"/>
      <c r="S276" s="10"/>
      <c r="T276" s="243">
        <v>160</v>
      </c>
      <c r="U276" s="16">
        <f t="shared" si="21"/>
        <v>0</v>
      </c>
      <c r="V276" s="16">
        <f t="shared" si="25"/>
        <v>0</v>
      </c>
      <c r="W276" s="16">
        <f t="shared" si="22"/>
        <v>0</v>
      </c>
      <c r="X276" s="6">
        <f t="shared" si="23"/>
        <v>0</v>
      </c>
      <c r="Y276" s="134">
        <f t="shared" si="24"/>
        <v>0</v>
      </c>
    </row>
    <row r="277" spans="1:25" hidden="1" x14ac:dyDescent="0.25">
      <c r="A277" s="192">
        <f t="shared" si="14"/>
        <v>155</v>
      </c>
      <c r="B277" s="136"/>
      <c r="C277" s="42"/>
      <c r="D277" s="55"/>
      <c r="E277" s="43"/>
      <c r="F277" s="52"/>
      <c r="G277" s="37"/>
      <c r="H277" s="10"/>
      <c r="I277" s="10"/>
      <c r="J277" s="10"/>
      <c r="K277" s="10"/>
      <c r="L277" s="10"/>
      <c r="M277" s="10"/>
      <c r="N277" s="10"/>
      <c r="O277" s="10"/>
      <c r="P277" s="10"/>
      <c r="Q277" s="10"/>
      <c r="R277" s="10"/>
      <c r="S277" s="10"/>
      <c r="T277" s="243">
        <v>160</v>
      </c>
      <c r="U277" s="16">
        <f t="shared" si="21"/>
        <v>0</v>
      </c>
      <c r="V277" s="16">
        <f t="shared" si="25"/>
        <v>0</v>
      </c>
      <c r="W277" s="16">
        <f t="shared" si="22"/>
        <v>0</v>
      </c>
      <c r="X277" s="6">
        <f t="shared" si="23"/>
        <v>0</v>
      </c>
      <c r="Y277" s="134">
        <f t="shared" si="24"/>
        <v>0</v>
      </c>
    </row>
    <row r="278" spans="1:25" hidden="1" x14ac:dyDescent="0.25">
      <c r="A278" s="192">
        <f t="shared" si="14"/>
        <v>156</v>
      </c>
      <c r="B278" s="136"/>
      <c r="C278" s="42"/>
      <c r="D278" s="55"/>
      <c r="E278" s="43"/>
      <c r="F278" s="52"/>
      <c r="G278" s="37"/>
      <c r="H278" s="10"/>
      <c r="I278" s="10"/>
      <c r="J278" s="10"/>
      <c r="K278" s="10"/>
      <c r="L278" s="10"/>
      <c r="M278" s="10"/>
      <c r="N278" s="10"/>
      <c r="O278" s="10"/>
      <c r="P278" s="10"/>
      <c r="Q278" s="10"/>
      <c r="R278" s="10"/>
      <c r="S278" s="10"/>
      <c r="T278" s="243">
        <v>160</v>
      </c>
      <c r="U278" s="16">
        <f t="shared" si="21"/>
        <v>0</v>
      </c>
      <c r="V278" s="16">
        <f t="shared" si="25"/>
        <v>0</v>
      </c>
      <c r="W278" s="16">
        <f t="shared" si="22"/>
        <v>0</v>
      </c>
      <c r="X278" s="6">
        <f t="shared" si="23"/>
        <v>0</v>
      </c>
      <c r="Y278" s="134">
        <f t="shared" si="24"/>
        <v>0</v>
      </c>
    </row>
    <row r="279" spans="1:25" hidden="1" x14ac:dyDescent="0.25">
      <c r="A279" s="192">
        <f t="shared" si="14"/>
        <v>157</v>
      </c>
      <c r="B279" s="136"/>
      <c r="C279" s="42"/>
      <c r="D279" s="55"/>
      <c r="E279" s="43"/>
      <c r="F279" s="52"/>
      <c r="G279" s="37"/>
      <c r="H279" s="10"/>
      <c r="I279" s="10"/>
      <c r="J279" s="10"/>
      <c r="K279" s="10"/>
      <c r="L279" s="10"/>
      <c r="M279" s="10"/>
      <c r="N279" s="10"/>
      <c r="O279" s="10"/>
      <c r="P279" s="10"/>
      <c r="Q279" s="10"/>
      <c r="R279" s="10"/>
      <c r="S279" s="10"/>
      <c r="T279" s="243">
        <v>160</v>
      </c>
      <c r="U279" s="16">
        <f t="shared" si="21"/>
        <v>0</v>
      </c>
      <c r="V279" s="16">
        <f t="shared" si="25"/>
        <v>0</v>
      </c>
      <c r="W279" s="16">
        <f t="shared" si="22"/>
        <v>0</v>
      </c>
      <c r="X279" s="6">
        <f t="shared" si="23"/>
        <v>0</v>
      </c>
      <c r="Y279" s="134">
        <f t="shared" si="24"/>
        <v>0</v>
      </c>
    </row>
    <row r="280" spans="1:25" hidden="1" x14ac:dyDescent="0.25">
      <c r="A280" s="192">
        <f t="shared" si="14"/>
        <v>158</v>
      </c>
      <c r="B280" s="136"/>
      <c r="C280" s="42"/>
      <c r="D280" s="55"/>
      <c r="E280" s="43"/>
      <c r="F280" s="52"/>
      <c r="G280" s="37"/>
      <c r="H280" s="10"/>
      <c r="I280" s="10"/>
      <c r="J280" s="10"/>
      <c r="K280" s="10"/>
      <c r="L280" s="10"/>
      <c r="M280" s="10"/>
      <c r="N280" s="10"/>
      <c r="O280" s="10"/>
      <c r="P280" s="10"/>
      <c r="Q280" s="10"/>
      <c r="R280" s="10"/>
      <c r="S280" s="10"/>
      <c r="T280" s="243">
        <v>160</v>
      </c>
      <c r="U280" s="16">
        <f t="shared" si="21"/>
        <v>0</v>
      </c>
      <c r="V280" s="16">
        <f t="shared" si="25"/>
        <v>0</v>
      </c>
      <c r="W280" s="16">
        <f t="shared" si="22"/>
        <v>0</v>
      </c>
      <c r="X280" s="6">
        <f t="shared" si="23"/>
        <v>0</v>
      </c>
      <c r="Y280" s="134">
        <f t="shared" si="24"/>
        <v>0</v>
      </c>
    </row>
    <row r="281" spans="1:25" hidden="1" x14ac:dyDescent="0.25">
      <c r="A281" s="192">
        <f t="shared" si="14"/>
        <v>159</v>
      </c>
      <c r="B281" s="136"/>
      <c r="C281" s="42"/>
      <c r="D281" s="55"/>
      <c r="E281" s="43"/>
      <c r="F281" s="52"/>
      <c r="G281" s="37"/>
      <c r="H281" s="10"/>
      <c r="I281" s="10"/>
      <c r="J281" s="10"/>
      <c r="K281" s="10"/>
      <c r="L281" s="10"/>
      <c r="M281" s="10"/>
      <c r="N281" s="10"/>
      <c r="O281" s="10"/>
      <c r="P281" s="10"/>
      <c r="Q281" s="10"/>
      <c r="R281" s="10"/>
      <c r="S281" s="10"/>
      <c r="T281" s="243">
        <v>160</v>
      </c>
      <c r="U281" s="16">
        <f t="shared" si="21"/>
        <v>0</v>
      </c>
      <c r="V281" s="16">
        <f t="shared" si="25"/>
        <v>0</v>
      </c>
      <c r="W281" s="16">
        <f t="shared" si="22"/>
        <v>0</v>
      </c>
      <c r="X281" s="6">
        <f t="shared" si="23"/>
        <v>0</v>
      </c>
      <c r="Y281" s="134">
        <f t="shared" si="24"/>
        <v>0</v>
      </c>
    </row>
    <row r="282" spans="1:25" hidden="1" x14ac:dyDescent="0.25">
      <c r="A282" s="192">
        <f t="shared" si="14"/>
        <v>160</v>
      </c>
      <c r="B282" s="136"/>
      <c r="C282" s="42"/>
      <c r="D282" s="55"/>
      <c r="E282" s="43"/>
      <c r="F282" s="52"/>
      <c r="G282" s="37"/>
      <c r="H282" s="10"/>
      <c r="I282" s="10"/>
      <c r="J282" s="10"/>
      <c r="K282" s="10"/>
      <c r="L282" s="10"/>
      <c r="M282" s="10"/>
      <c r="N282" s="10"/>
      <c r="O282" s="10"/>
      <c r="P282" s="10"/>
      <c r="Q282" s="10"/>
      <c r="R282" s="10"/>
      <c r="S282" s="10"/>
      <c r="T282" s="243">
        <v>160</v>
      </c>
      <c r="U282" s="16">
        <f t="shared" si="21"/>
        <v>0</v>
      </c>
      <c r="V282" s="16">
        <f t="shared" si="25"/>
        <v>0</v>
      </c>
      <c r="W282" s="16">
        <f t="shared" si="22"/>
        <v>0</v>
      </c>
      <c r="X282" s="6">
        <f t="shared" si="23"/>
        <v>0</v>
      </c>
      <c r="Y282" s="134">
        <f t="shared" si="24"/>
        <v>0</v>
      </c>
    </row>
    <row r="283" spans="1:25" hidden="1" x14ac:dyDescent="0.25">
      <c r="A283" s="192">
        <f t="shared" si="14"/>
        <v>161</v>
      </c>
      <c r="B283" s="136"/>
      <c r="C283" s="42"/>
      <c r="D283" s="55"/>
      <c r="E283" s="43"/>
      <c r="F283" s="52"/>
      <c r="G283" s="37"/>
      <c r="H283" s="10"/>
      <c r="I283" s="10"/>
      <c r="J283" s="10"/>
      <c r="K283" s="10"/>
      <c r="L283" s="10"/>
      <c r="M283" s="10"/>
      <c r="N283" s="10"/>
      <c r="O283" s="10"/>
      <c r="P283" s="10"/>
      <c r="Q283" s="10"/>
      <c r="R283" s="10"/>
      <c r="S283" s="10"/>
      <c r="T283" s="243">
        <v>160</v>
      </c>
      <c r="U283" s="16">
        <f t="shared" si="21"/>
        <v>0</v>
      </c>
      <c r="V283" s="16">
        <f t="shared" si="25"/>
        <v>0</v>
      </c>
      <c r="W283" s="16">
        <f t="shared" si="22"/>
        <v>0</v>
      </c>
      <c r="X283" s="6">
        <f t="shared" si="23"/>
        <v>0</v>
      </c>
      <c r="Y283" s="134">
        <f t="shared" si="24"/>
        <v>0</v>
      </c>
    </row>
    <row r="284" spans="1:25" hidden="1" x14ac:dyDescent="0.25">
      <c r="A284" s="192">
        <f t="shared" si="14"/>
        <v>162</v>
      </c>
      <c r="B284" s="136"/>
      <c r="C284" s="42"/>
      <c r="D284" s="55"/>
      <c r="E284" s="43"/>
      <c r="F284" s="52"/>
      <c r="G284" s="37"/>
      <c r="H284" s="10"/>
      <c r="I284" s="10"/>
      <c r="J284" s="10"/>
      <c r="K284" s="10"/>
      <c r="L284" s="10"/>
      <c r="M284" s="10"/>
      <c r="N284" s="10"/>
      <c r="O284" s="10"/>
      <c r="P284" s="10"/>
      <c r="Q284" s="10"/>
      <c r="R284" s="10"/>
      <c r="S284" s="10"/>
      <c r="T284" s="243">
        <v>160</v>
      </c>
      <c r="U284" s="16">
        <f t="shared" si="21"/>
        <v>0</v>
      </c>
      <c r="V284" s="16">
        <f t="shared" si="25"/>
        <v>0</v>
      </c>
      <c r="W284" s="16">
        <f t="shared" si="22"/>
        <v>0</v>
      </c>
      <c r="X284" s="6">
        <f t="shared" si="23"/>
        <v>0</v>
      </c>
      <c r="Y284" s="134">
        <f t="shared" si="24"/>
        <v>0</v>
      </c>
    </row>
    <row r="285" spans="1:25" hidden="1" x14ac:dyDescent="0.25">
      <c r="A285" s="192">
        <f t="shared" si="14"/>
        <v>163</v>
      </c>
      <c r="B285" s="136"/>
      <c r="C285" s="42"/>
      <c r="D285" s="55"/>
      <c r="E285" s="43"/>
      <c r="F285" s="52"/>
      <c r="G285" s="37"/>
      <c r="H285" s="10"/>
      <c r="I285" s="10"/>
      <c r="J285" s="10"/>
      <c r="K285" s="10"/>
      <c r="L285" s="10"/>
      <c r="M285" s="10"/>
      <c r="N285" s="10"/>
      <c r="O285" s="10"/>
      <c r="P285" s="10"/>
      <c r="Q285" s="10"/>
      <c r="R285" s="10"/>
      <c r="S285" s="10"/>
      <c r="T285" s="243">
        <v>160</v>
      </c>
      <c r="U285" s="16">
        <f t="shared" si="21"/>
        <v>0</v>
      </c>
      <c r="V285" s="16">
        <f t="shared" si="25"/>
        <v>0</v>
      </c>
      <c r="W285" s="16">
        <f t="shared" si="22"/>
        <v>0</v>
      </c>
      <c r="X285" s="6">
        <f t="shared" si="23"/>
        <v>0</v>
      </c>
      <c r="Y285" s="134">
        <f t="shared" si="24"/>
        <v>0</v>
      </c>
    </row>
    <row r="286" spans="1:25" hidden="1" x14ac:dyDescent="0.25">
      <c r="A286" s="192">
        <f t="shared" si="14"/>
        <v>164</v>
      </c>
      <c r="B286" s="136"/>
      <c r="C286" s="42"/>
      <c r="D286" s="55"/>
      <c r="E286" s="43"/>
      <c r="F286" s="80"/>
      <c r="G286" s="37"/>
      <c r="H286" s="10"/>
      <c r="I286" s="10"/>
      <c r="J286" s="10"/>
      <c r="K286" s="10"/>
      <c r="L286" s="10"/>
      <c r="M286" s="10"/>
      <c r="N286" s="10"/>
      <c r="O286" s="10"/>
      <c r="P286" s="10"/>
      <c r="Q286" s="10"/>
      <c r="R286" s="10"/>
      <c r="S286" s="10"/>
      <c r="T286" s="243">
        <v>160</v>
      </c>
      <c r="U286" s="16">
        <f t="shared" si="21"/>
        <v>0</v>
      </c>
      <c r="V286" s="16">
        <f t="shared" si="25"/>
        <v>0</v>
      </c>
      <c r="W286" s="16">
        <f t="shared" si="22"/>
        <v>0</v>
      </c>
      <c r="X286" s="6">
        <f t="shared" si="23"/>
        <v>0</v>
      </c>
      <c r="Y286" s="134">
        <f t="shared" si="24"/>
        <v>0</v>
      </c>
    </row>
    <row r="287" spans="1:25" hidden="1" x14ac:dyDescent="0.25">
      <c r="A287" s="192">
        <f t="shared" si="14"/>
        <v>165</v>
      </c>
      <c r="B287" s="136"/>
      <c r="C287" s="42"/>
      <c r="D287" s="55"/>
      <c r="E287" s="43"/>
      <c r="F287" s="80"/>
      <c r="G287" s="37"/>
      <c r="H287" s="10"/>
      <c r="I287" s="10"/>
      <c r="J287" s="10"/>
      <c r="K287" s="10"/>
      <c r="L287" s="10"/>
      <c r="M287" s="10"/>
      <c r="N287" s="10"/>
      <c r="O287" s="10"/>
      <c r="P287" s="10"/>
      <c r="Q287" s="10"/>
      <c r="R287" s="10"/>
      <c r="S287" s="10"/>
      <c r="T287" s="243">
        <v>160</v>
      </c>
      <c r="U287" s="16">
        <f t="shared" si="21"/>
        <v>0</v>
      </c>
      <c r="V287" s="16">
        <f t="shared" si="25"/>
        <v>0</v>
      </c>
      <c r="W287" s="16">
        <f t="shared" si="22"/>
        <v>0</v>
      </c>
      <c r="X287" s="6">
        <f t="shared" si="23"/>
        <v>0</v>
      </c>
      <c r="Y287" s="134">
        <f t="shared" si="24"/>
        <v>0</v>
      </c>
    </row>
    <row r="288" spans="1:25" hidden="1" x14ac:dyDescent="0.25">
      <c r="A288" s="192">
        <f t="shared" si="14"/>
        <v>166</v>
      </c>
      <c r="B288" s="136"/>
      <c r="C288" s="42"/>
      <c r="D288" s="55"/>
      <c r="E288" s="43"/>
      <c r="F288" s="80"/>
      <c r="G288" s="37"/>
      <c r="H288" s="10"/>
      <c r="I288" s="10"/>
      <c r="J288" s="10"/>
      <c r="K288" s="10"/>
      <c r="L288" s="10"/>
      <c r="M288" s="10"/>
      <c r="N288" s="10"/>
      <c r="O288" s="10"/>
      <c r="P288" s="10"/>
      <c r="Q288" s="10"/>
      <c r="R288" s="10"/>
      <c r="S288" s="10"/>
      <c r="T288" s="243">
        <v>160</v>
      </c>
      <c r="U288" s="16">
        <f t="shared" ref="U288:U291" si="26">T288*S288</f>
        <v>0</v>
      </c>
      <c r="V288" s="16">
        <f t="shared" si="25"/>
        <v>0</v>
      </c>
      <c r="W288" s="16">
        <f t="shared" ref="W288:W291" si="27">U288+V288</f>
        <v>0</v>
      </c>
      <c r="X288" s="6">
        <f t="shared" ref="X288:X291" si="28">IF(W288&gt;0,IF(W288&lt;=2000,W288,2000),0)</f>
        <v>0</v>
      </c>
      <c r="Y288" s="134">
        <f t="shared" ref="Y288:Y291" si="29">W288-X288</f>
        <v>0</v>
      </c>
    </row>
    <row r="289" spans="1:25" hidden="1" x14ac:dyDescent="0.25">
      <c r="A289" s="192">
        <f t="shared" si="14"/>
        <v>167</v>
      </c>
      <c r="B289" s="136"/>
      <c r="C289" s="42"/>
      <c r="D289" s="55"/>
      <c r="E289" s="43"/>
      <c r="F289" s="80"/>
      <c r="G289" s="37"/>
      <c r="H289" s="10"/>
      <c r="I289" s="10"/>
      <c r="J289" s="10"/>
      <c r="K289" s="10"/>
      <c r="L289" s="10"/>
      <c r="M289" s="10"/>
      <c r="N289" s="10"/>
      <c r="O289" s="10"/>
      <c r="P289" s="10"/>
      <c r="Q289" s="10"/>
      <c r="R289" s="10"/>
      <c r="S289" s="10"/>
      <c r="T289" s="243">
        <v>160</v>
      </c>
      <c r="U289" s="16">
        <f t="shared" si="26"/>
        <v>0</v>
      </c>
      <c r="V289" s="16">
        <f t="shared" si="25"/>
        <v>0</v>
      </c>
      <c r="W289" s="16">
        <f t="shared" si="27"/>
        <v>0</v>
      </c>
      <c r="X289" s="6">
        <f t="shared" si="28"/>
        <v>0</v>
      </c>
      <c r="Y289" s="134">
        <f t="shared" si="29"/>
        <v>0</v>
      </c>
    </row>
    <row r="290" spans="1:25" hidden="1" x14ac:dyDescent="0.25">
      <c r="A290" s="192">
        <f t="shared" si="14"/>
        <v>168</v>
      </c>
      <c r="B290" s="136"/>
      <c r="C290" s="42"/>
      <c r="D290" s="55"/>
      <c r="E290" s="43"/>
      <c r="F290" s="80"/>
      <c r="G290" s="37"/>
      <c r="H290" s="10"/>
      <c r="I290" s="10"/>
      <c r="J290" s="10"/>
      <c r="K290" s="10"/>
      <c r="L290" s="10"/>
      <c r="M290" s="10"/>
      <c r="N290" s="10"/>
      <c r="O290" s="10"/>
      <c r="P290" s="10"/>
      <c r="Q290" s="10"/>
      <c r="R290" s="10"/>
      <c r="S290" s="10"/>
      <c r="T290" s="243">
        <v>160</v>
      </c>
      <c r="U290" s="16">
        <f t="shared" si="26"/>
        <v>0</v>
      </c>
      <c r="V290" s="16">
        <f t="shared" si="25"/>
        <v>0</v>
      </c>
      <c r="W290" s="16">
        <f t="shared" si="27"/>
        <v>0</v>
      </c>
      <c r="X290" s="6">
        <f t="shared" si="28"/>
        <v>0</v>
      </c>
      <c r="Y290" s="134">
        <f t="shared" si="29"/>
        <v>0</v>
      </c>
    </row>
    <row r="291" spans="1:25" ht="15.75" hidden="1" customHeight="1" x14ac:dyDescent="0.25">
      <c r="A291" s="192">
        <f t="shared" si="14"/>
        <v>169</v>
      </c>
      <c r="B291" s="136"/>
      <c r="C291" s="42"/>
      <c r="D291" s="55"/>
      <c r="E291" s="43"/>
      <c r="F291" s="80"/>
      <c r="G291" s="37"/>
      <c r="H291" s="10"/>
      <c r="I291" s="10"/>
      <c r="J291" s="10"/>
      <c r="K291" s="10"/>
      <c r="L291" s="10"/>
      <c r="M291" s="10"/>
      <c r="N291" s="10"/>
      <c r="O291" s="10"/>
      <c r="P291" s="10"/>
      <c r="Q291" s="10"/>
      <c r="R291" s="10"/>
      <c r="S291" s="10"/>
      <c r="T291" s="243">
        <v>160</v>
      </c>
      <c r="U291" s="16">
        <f t="shared" si="26"/>
        <v>0</v>
      </c>
      <c r="V291" s="16">
        <f t="shared" si="25"/>
        <v>0</v>
      </c>
      <c r="W291" s="16">
        <f t="shared" si="27"/>
        <v>0</v>
      </c>
      <c r="X291" s="6">
        <f t="shared" si="28"/>
        <v>0</v>
      </c>
      <c r="Y291" s="134">
        <f t="shared" si="29"/>
        <v>0</v>
      </c>
    </row>
    <row r="292" spans="1:25" ht="15.75" customHeight="1" thickBot="1" x14ac:dyDescent="0.3">
      <c r="A292" s="192"/>
      <c r="B292" s="388"/>
      <c r="C292" s="389"/>
      <c r="D292" s="71" t="str">
        <f>IFERROR(AVERAGE(D123:D291),"")</f>
        <v/>
      </c>
      <c r="E292" s="70">
        <f>COUNT(D123:D291)</f>
        <v>0</v>
      </c>
      <c r="F292" s="71"/>
      <c r="G292" s="71"/>
      <c r="H292" s="31">
        <f t="shared" ref="H292:R292" si="30">SUM(H123:H291)</f>
        <v>0</v>
      </c>
      <c r="I292" s="31">
        <f t="shared" si="30"/>
        <v>0</v>
      </c>
      <c r="J292" s="31">
        <f t="shared" si="30"/>
        <v>0</v>
      </c>
      <c r="K292" s="31">
        <f t="shared" si="30"/>
        <v>0</v>
      </c>
      <c r="L292" s="31">
        <f t="shared" si="30"/>
        <v>0</v>
      </c>
      <c r="M292" s="31">
        <f t="shared" si="30"/>
        <v>0</v>
      </c>
      <c r="N292" s="31">
        <f t="shared" si="30"/>
        <v>0</v>
      </c>
      <c r="O292" s="31">
        <f t="shared" si="30"/>
        <v>0</v>
      </c>
      <c r="P292" s="31">
        <f t="shared" si="30"/>
        <v>0</v>
      </c>
      <c r="Q292" s="31">
        <f t="shared" si="30"/>
        <v>0</v>
      </c>
      <c r="R292" s="31">
        <f t="shared" si="30"/>
        <v>0</v>
      </c>
      <c r="S292" s="72" t="str">
        <f>IFERROR(AVERAGE(S123:S291),"")</f>
        <v/>
      </c>
      <c r="T292" s="69">
        <f>COUNT(S123:S291)</f>
        <v>0</v>
      </c>
      <c r="U292" s="31">
        <f>SUM(U123:U291)</f>
        <v>0</v>
      </c>
      <c r="V292" s="31">
        <f>SUM(V123:V291)</f>
        <v>0</v>
      </c>
      <c r="W292" s="31">
        <f>SUM(W123:W291)</f>
        <v>0</v>
      </c>
      <c r="X292" s="31">
        <f>SUM(X123:X291)</f>
        <v>0</v>
      </c>
      <c r="Y292" s="137">
        <f>SUM(Y123:Y291)</f>
        <v>0</v>
      </c>
    </row>
    <row r="293" spans="1:25" ht="15.75" customHeight="1" thickBot="1" x14ac:dyDescent="0.3">
      <c r="A293" s="192"/>
      <c r="B293" s="231"/>
      <c r="C293" s="231"/>
      <c r="D293" s="231"/>
      <c r="E293" s="231"/>
      <c r="F293" s="231"/>
      <c r="G293" s="231"/>
      <c r="H293" s="231"/>
      <c r="I293" s="231"/>
      <c r="J293" s="231"/>
      <c r="K293" s="231"/>
      <c r="L293" s="231"/>
      <c r="M293" s="231"/>
      <c r="N293" s="231"/>
      <c r="O293" s="231"/>
      <c r="P293" s="231"/>
      <c r="Q293" s="231"/>
      <c r="R293" s="231"/>
      <c r="S293" s="231"/>
      <c r="T293" s="231"/>
      <c r="U293" s="231"/>
      <c r="V293" s="231"/>
      <c r="W293" s="231"/>
      <c r="X293" s="231"/>
      <c r="Y293" s="231"/>
    </row>
    <row r="294" spans="1:25" ht="45" customHeight="1" thickBot="1" x14ac:dyDescent="0.3">
      <c r="A294" s="192"/>
      <c r="B294" s="399" t="s">
        <v>39</v>
      </c>
      <c r="C294" s="400"/>
      <c r="D294" s="400"/>
      <c r="E294" s="400"/>
      <c r="F294" s="400"/>
      <c r="G294" s="400"/>
      <c r="H294" s="400"/>
      <c r="I294" s="400"/>
      <c r="J294" s="400"/>
      <c r="K294" s="400"/>
      <c r="L294" s="400"/>
      <c r="M294" s="400"/>
      <c r="N294" s="400"/>
      <c r="O294" s="400"/>
      <c r="P294" s="400"/>
      <c r="Q294" s="400"/>
      <c r="R294" s="400"/>
      <c r="S294" s="400"/>
      <c r="T294" s="400"/>
      <c r="U294" s="400"/>
      <c r="V294" s="400"/>
      <c r="W294" s="400"/>
      <c r="X294" s="400"/>
      <c r="Y294" s="401"/>
    </row>
    <row r="295" spans="1:25" ht="33.75" customHeight="1" thickBot="1" x14ac:dyDescent="0.35">
      <c r="A295" s="192"/>
      <c r="B295" s="236"/>
      <c r="C295" s="237"/>
      <c r="D295" s="237"/>
      <c r="E295" s="237"/>
      <c r="F295" s="237"/>
      <c r="G295" s="237"/>
      <c r="H295" s="237"/>
      <c r="I295" s="237"/>
      <c r="J295" s="237"/>
      <c r="K295" s="310" t="s">
        <v>23</v>
      </c>
      <c r="L295" s="311"/>
      <c r="M295" s="311"/>
      <c r="N295" s="311"/>
      <c r="O295" s="311"/>
      <c r="P295" s="311"/>
      <c r="Q295" s="311"/>
      <c r="R295" s="312"/>
      <c r="S295" s="310" t="s">
        <v>24</v>
      </c>
      <c r="T295" s="311"/>
      <c r="U295" s="312"/>
      <c r="V295" s="237"/>
      <c r="W295" s="237"/>
      <c r="X295" s="237"/>
      <c r="Y295" s="238"/>
    </row>
    <row r="296" spans="1:25" s="229" customFormat="1" ht="39" customHeight="1" x14ac:dyDescent="0.25">
      <c r="A296" s="192"/>
      <c r="B296" s="396" t="s">
        <v>40</v>
      </c>
      <c r="C296" s="392" t="s">
        <v>41</v>
      </c>
      <c r="D296" s="348" t="s">
        <v>42</v>
      </c>
      <c r="E296" s="348" t="s">
        <v>43</v>
      </c>
      <c r="F296" s="348" t="s">
        <v>44</v>
      </c>
      <c r="G296" s="351" t="s">
        <v>45</v>
      </c>
      <c r="H296" s="348" t="s">
        <v>46</v>
      </c>
      <c r="I296" s="348" t="s">
        <v>47</v>
      </c>
      <c r="J296" s="348" t="s">
        <v>30</v>
      </c>
      <c r="K296" s="35" t="s">
        <v>13</v>
      </c>
      <c r="L296" s="35" t="s">
        <v>13</v>
      </c>
      <c r="M296" s="35" t="s">
        <v>13</v>
      </c>
      <c r="N296" s="35" t="s">
        <v>13</v>
      </c>
      <c r="O296" s="35" t="s">
        <v>13</v>
      </c>
      <c r="P296" s="35" t="s">
        <v>13</v>
      </c>
      <c r="Q296" s="35" t="s">
        <v>13</v>
      </c>
      <c r="R296" s="36" t="s">
        <v>13</v>
      </c>
      <c r="S296" s="301" t="s">
        <v>31</v>
      </c>
      <c r="T296" s="302"/>
      <c r="U296" s="303"/>
      <c r="V296" s="414" t="s">
        <v>48</v>
      </c>
      <c r="W296" s="354" t="s">
        <v>49</v>
      </c>
      <c r="X296" s="357" t="s">
        <v>15</v>
      </c>
      <c r="Y296" s="411" t="s">
        <v>16</v>
      </c>
    </row>
    <row r="297" spans="1:25" s="229" customFormat="1" ht="41.25" customHeight="1" x14ac:dyDescent="0.25">
      <c r="A297" s="192"/>
      <c r="B297" s="397"/>
      <c r="C297" s="393"/>
      <c r="D297" s="349"/>
      <c r="E297" s="349"/>
      <c r="F297" s="349"/>
      <c r="G297" s="352"/>
      <c r="H297" s="349"/>
      <c r="I297" s="349"/>
      <c r="J297" s="349" t="s">
        <v>17</v>
      </c>
      <c r="K297" s="4" t="s">
        <v>17</v>
      </c>
      <c r="L297" s="4" t="s">
        <v>17</v>
      </c>
      <c r="M297" s="4" t="s">
        <v>17</v>
      </c>
      <c r="N297" s="4" t="s">
        <v>17</v>
      </c>
      <c r="O297" s="4" t="s">
        <v>17</v>
      </c>
      <c r="P297" s="4" t="s">
        <v>17</v>
      </c>
      <c r="Q297" s="4" t="s">
        <v>17</v>
      </c>
      <c r="R297" s="21" t="s">
        <v>17</v>
      </c>
      <c r="S297" s="304"/>
      <c r="T297" s="305"/>
      <c r="U297" s="306"/>
      <c r="V297" s="415"/>
      <c r="W297" s="355"/>
      <c r="X297" s="358"/>
      <c r="Y297" s="412"/>
    </row>
    <row r="298" spans="1:25" s="229" customFormat="1" ht="42" customHeight="1" x14ac:dyDescent="0.25">
      <c r="A298" s="192"/>
      <c r="B298" s="397"/>
      <c r="C298" s="393"/>
      <c r="D298" s="349"/>
      <c r="E298" s="349"/>
      <c r="F298" s="349"/>
      <c r="G298" s="352"/>
      <c r="H298" s="349"/>
      <c r="I298" s="349"/>
      <c r="J298" s="349" t="s">
        <v>18</v>
      </c>
      <c r="K298" s="4" t="s">
        <v>18</v>
      </c>
      <c r="L298" s="4" t="s">
        <v>18</v>
      </c>
      <c r="M298" s="4" t="s">
        <v>18</v>
      </c>
      <c r="N298" s="4" t="s">
        <v>18</v>
      </c>
      <c r="O298" s="4" t="s">
        <v>18</v>
      </c>
      <c r="P298" s="4" t="s">
        <v>18</v>
      </c>
      <c r="Q298" s="4" t="s">
        <v>18</v>
      </c>
      <c r="R298" s="21" t="s">
        <v>18</v>
      </c>
      <c r="S298" s="304"/>
      <c r="T298" s="305"/>
      <c r="U298" s="306"/>
      <c r="V298" s="415"/>
      <c r="W298" s="355"/>
      <c r="X298" s="358"/>
      <c r="Y298" s="412"/>
    </row>
    <row r="299" spans="1:25" s="229" customFormat="1" ht="42" customHeight="1" thickBot="1" x14ac:dyDescent="0.3">
      <c r="A299" s="192"/>
      <c r="B299" s="397"/>
      <c r="C299" s="393"/>
      <c r="D299" s="349"/>
      <c r="E299" s="349"/>
      <c r="F299" s="349"/>
      <c r="G299" s="352"/>
      <c r="H299" s="349"/>
      <c r="I299" s="349"/>
      <c r="J299" s="349" t="s">
        <v>19</v>
      </c>
      <c r="K299" s="28" t="s">
        <v>19</v>
      </c>
      <c r="L299" s="28" t="s">
        <v>19</v>
      </c>
      <c r="M299" s="28" t="s">
        <v>19</v>
      </c>
      <c r="N299" s="28" t="s">
        <v>19</v>
      </c>
      <c r="O299" s="28" t="s">
        <v>19</v>
      </c>
      <c r="P299" s="28" t="s">
        <v>19</v>
      </c>
      <c r="Q299" s="28" t="s">
        <v>19</v>
      </c>
      <c r="R299" s="28" t="s">
        <v>19</v>
      </c>
      <c r="S299" s="307"/>
      <c r="T299" s="308"/>
      <c r="U299" s="309"/>
      <c r="V299" s="415"/>
      <c r="W299" s="355"/>
      <c r="X299" s="358"/>
      <c r="Y299" s="412"/>
    </row>
    <row r="300" spans="1:25" s="229" customFormat="1" ht="69" customHeight="1" thickBot="1" x14ac:dyDescent="0.3">
      <c r="A300" s="192"/>
      <c r="B300" s="398"/>
      <c r="C300" s="394"/>
      <c r="D300" s="350"/>
      <c r="E300" s="350"/>
      <c r="F300" s="350"/>
      <c r="G300" s="353"/>
      <c r="H300" s="350"/>
      <c r="I300" s="350"/>
      <c r="J300" s="350" t="s">
        <v>34</v>
      </c>
      <c r="K300" s="20" t="s">
        <v>34</v>
      </c>
      <c r="L300" s="20" t="s">
        <v>34</v>
      </c>
      <c r="M300" s="20" t="s">
        <v>34</v>
      </c>
      <c r="N300" s="20" t="s">
        <v>34</v>
      </c>
      <c r="O300" s="20" t="s">
        <v>34</v>
      </c>
      <c r="P300" s="20" t="s">
        <v>34</v>
      </c>
      <c r="Q300" s="20" t="s">
        <v>34</v>
      </c>
      <c r="R300" s="22" t="s">
        <v>34</v>
      </c>
      <c r="S300" s="44" t="s">
        <v>50</v>
      </c>
      <c r="T300" s="45" t="s">
        <v>51</v>
      </c>
      <c r="U300" s="46" t="s">
        <v>52</v>
      </c>
      <c r="V300" s="416"/>
      <c r="W300" s="356"/>
      <c r="X300" s="359"/>
      <c r="Y300" s="413"/>
    </row>
    <row r="301" spans="1:25" ht="29.45" customHeight="1" x14ac:dyDescent="0.25">
      <c r="A301" s="192">
        <v>1</v>
      </c>
      <c r="B301" s="135"/>
      <c r="C301" s="47"/>
      <c r="D301" s="49"/>
      <c r="E301" s="51"/>
      <c r="F301" s="51"/>
      <c r="G301" s="37"/>
      <c r="H301" s="37"/>
      <c r="I301" s="30"/>
      <c r="J301" s="37"/>
      <c r="K301" s="10"/>
      <c r="L301" s="10"/>
      <c r="M301" s="10"/>
      <c r="N301" s="10"/>
      <c r="O301" s="10"/>
      <c r="P301" s="10"/>
      <c r="Q301" s="10"/>
      <c r="R301" s="10"/>
      <c r="S301" s="19"/>
      <c r="T301" s="57">
        <v>2080</v>
      </c>
      <c r="U301" s="11">
        <f>T301*S301</f>
        <v>0</v>
      </c>
      <c r="V301" s="11">
        <f>SUM(K301:R301)</f>
        <v>0</v>
      </c>
      <c r="W301" s="11">
        <f>V301+U301</f>
        <v>0</v>
      </c>
      <c r="X301" s="12">
        <f>IF(W301&gt;0,IF(W301&lt;=3500,W301,3500),IF(W301&gt;0,IF(W301&lt;=1500,W301,1500),0))</f>
        <v>0</v>
      </c>
      <c r="Y301" s="138">
        <f t="shared" ref="Y301:Y323" si="31">W301-X301</f>
        <v>0</v>
      </c>
    </row>
    <row r="302" spans="1:25" x14ac:dyDescent="0.25">
      <c r="A302">
        <f>A301+1</f>
        <v>2</v>
      </c>
      <c r="B302" s="135"/>
      <c r="C302" s="48"/>
      <c r="D302" s="49"/>
      <c r="E302" s="51"/>
      <c r="F302" s="51"/>
      <c r="G302" s="37"/>
      <c r="H302" s="37"/>
      <c r="I302" s="18"/>
      <c r="J302" s="37"/>
      <c r="K302" s="10"/>
      <c r="L302" s="10"/>
      <c r="M302" s="10"/>
      <c r="N302" s="10"/>
      <c r="O302" s="10"/>
      <c r="P302" s="10"/>
      <c r="Q302" s="10"/>
      <c r="R302" s="10"/>
      <c r="S302" s="10"/>
      <c r="T302" s="58">
        <v>2080</v>
      </c>
      <c r="U302" s="11">
        <f t="shared" ref="U302:U346" si="32">T302*S302</f>
        <v>0</v>
      </c>
      <c r="V302" s="11">
        <f t="shared" ref="V302:V346" si="33">SUM(K302:R302)</f>
        <v>0</v>
      </c>
      <c r="W302" s="11">
        <f t="shared" ref="W302:W320" si="34">V302+U302</f>
        <v>0</v>
      </c>
      <c r="X302" s="12">
        <f t="shared" ref="X302:X320" si="35">IF(W302&gt;0,IF(W302&lt;=3500,W302,3500),IF(W302&gt;0,IF(W302&lt;=1500,W302,1500),0))</f>
        <v>0</v>
      </c>
      <c r="Y302" s="138">
        <f t="shared" ref="Y302:Y320" si="36">W302-X302</f>
        <v>0</v>
      </c>
    </row>
    <row r="303" spans="1:25" x14ac:dyDescent="0.25">
      <c r="A303">
        <f t="shared" ref="A303:A333" si="37">A302+1</f>
        <v>3</v>
      </c>
      <c r="B303" s="136"/>
      <c r="C303" s="48"/>
      <c r="D303" s="49"/>
      <c r="E303" s="51"/>
      <c r="F303" s="51"/>
      <c r="G303" s="37"/>
      <c r="H303" s="37"/>
      <c r="I303" s="18"/>
      <c r="J303" s="37"/>
      <c r="K303" s="10"/>
      <c r="L303" s="10"/>
      <c r="M303" s="10"/>
      <c r="N303" s="10"/>
      <c r="O303" s="10"/>
      <c r="P303" s="10"/>
      <c r="Q303" s="10"/>
      <c r="R303" s="10"/>
      <c r="S303" s="10"/>
      <c r="T303" s="58">
        <v>2080</v>
      </c>
      <c r="U303" s="11">
        <f t="shared" si="32"/>
        <v>0</v>
      </c>
      <c r="V303" s="11">
        <f t="shared" si="33"/>
        <v>0</v>
      </c>
      <c r="W303" s="11">
        <f t="shared" si="34"/>
        <v>0</v>
      </c>
      <c r="X303" s="12">
        <f t="shared" si="35"/>
        <v>0</v>
      </c>
      <c r="Y303" s="138">
        <f t="shared" si="36"/>
        <v>0</v>
      </c>
    </row>
    <row r="304" spans="1:25" x14ac:dyDescent="0.25">
      <c r="A304">
        <f t="shared" si="37"/>
        <v>4</v>
      </c>
      <c r="B304" s="136"/>
      <c r="C304" s="48"/>
      <c r="D304" s="49"/>
      <c r="E304" s="51"/>
      <c r="F304" s="51"/>
      <c r="G304" s="37"/>
      <c r="H304" s="37"/>
      <c r="I304" s="18"/>
      <c r="J304" s="37"/>
      <c r="K304" s="10"/>
      <c r="L304" s="10"/>
      <c r="M304" s="10"/>
      <c r="N304" s="10"/>
      <c r="O304" s="10"/>
      <c r="P304" s="10"/>
      <c r="Q304" s="10"/>
      <c r="R304" s="10"/>
      <c r="S304" s="10"/>
      <c r="T304" s="58">
        <v>2080</v>
      </c>
      <c r="U304" s="11">
        <f t="shared" si="32"/>
        <v>0</v>
      </c>
      <c r="V304" s="11">
        <f t="shared" si="33"/>
        <v>0</v>
      </c>
      <c r="W304" s="11">
        <f t="shared" si="34"/>
        <v>0</v>
      </c>
      <c r="X304" s="12">
        <f t="shared" si="35"/>
        <v>0</v>
      </c>
      <c r="Y304" s="138">
        <f t="shared" si="36"/>
        <v>0</v>
      </c>
    </row>
    <row r="305" spans="1:25" x14ac:dyDescent="0.25">
      <c r="A305">
        <f t="shared" si="37"/>
        <v>5</v>
      </c>
      <c r="B305" s="136"/>
      <c r="C305" s="48"/>
      <c r="D305" s="49"/>
      <c r="E305" s="51"/>
      <c r="F305" s="51"/>
      <c r="G305" s="52"/>
      <c r="H305" s="37"/>
      <c r="I305" s="18"/>
      <c r="J305" s="37"/>
      <c r="K305" s="10"/>
      <c r="L305" s="10"/>
      <c r="M305" s="10"/>
      <c r="N305" s="10"/>
      <c r="O305" s="10"/>
      <c r="P305" s="10"/>
      <c r="Q305" s="10"/>
      <c r="R305" s="10"/>
      <c r="S305" s="10"/>
      <c r="T305" s="58">
        <v>2080</v>
      </c>
      <c r="U305" s="11">
        <f t="shared" si="32"/>
        <v>0</v>
      </c>
      <c r="V305" s="11">
        <f t="shared" si="33"/>
        <v>0</v>
      </c>
      <c r="W305" s="11">
        <f t="shared" si="34"/>
        <v>0</v>
      </c>
      <c r="X305" s="12">
        <f t="shared" si="35"/>
        <v>0</v>
      </c>
      <c r="Y305" s="138">
        <f t="shared" si="36"/>
        <v>0</v>
      </c>
    </row>
    <row r="306" spans="1:25" x14ac:dyDescent="0.25">
      <c r="A306">
        <f t="shared" si="37"/>
        <v>6</v>
      </c>
      <c r="B306" s="136"/>
      <c r="C306" s="48"/>
      <c r="D306" s="49"/>
      <c r="E306" s="51"/>
      <c r="F306" s="51"/>
      <c r="G306" s="52"/>
      <c r="H306" s="37"/>
      <c r="I306" s="18"/>
      <c r="J306" s="37"/>
      <c r="K306" s="10"/>
      <c r="L306" s="10"/>
      <c r="M306" s="10"/>
      <c r="N306" s="10"/>
      <c r="O306" s="10"/>
      <c r="P306" s="10"/>
      <c r="Q306" s="10"/>
      <c r="R306" s="10"/>
      <c r="S306" s="10"/>
      <c r="T306" s="58">
        <v>2080</v>
      </c>
      <c r="U306" s="11">
        <f t="shared" si="32"/>
        <v>0</v>
      </c>
      <c r="V306" s="11">
        <f t="shared" si="33"/>
        <v>0</v>
      </c>
      <c r="W306" s="11">
        <f t="shared" si="34"/>
        <v>0</v>
      </c>
      <c r="X306" s="12">
        <f t="shared" si="35"/>
        <v>0</v>
      </c>
      <c r="Y306" s="138">
        <f t="shared" si="36"/>
        <v>0</v>
      </c>
    </row>
    <row r="307" spans="1:25" x14ac:dyDescent="0.25">
      <c r="A307">
        <f t="shared" si="37"/>
        <v>7</v>
      </c>
      <c r="B307" s="136"/>
      <c r="C307" s="48"/>
      <c r="D307" s="49"/>
      <c r="E307" s="51"/>
      <c r="F307" s="51"/>
      <c r="G307" s="52"/>
      <c r="H307" s="37"/>
      <c r="I307" s="18"/>
      <c r="J307" s="37"/>
      <c r="K307" s="10"/>
      <c r="L307" s="10"/>
      <c r="M307" s="10"/>
      <c r="N307" s="10"/>
      <c r="O307" s="10"/>
      <c r="P307" s="10"/>
      <c r="Q307" s="10"/>
      <c r="R307" s="10"/>
      <c r="S307" s="10"/>
      <c r="T307" s="58">
        <v>2080</v>
      </c>
      <c r="U307" s="11">
        <f t="shared" si="32"/>
        <v>0</v>
      </c>
      <c r="V307" s="11">
        <f t="shared" si="33"/>
        <v>0</v>
      </c>
      <c r="W307" s="11">
        <f t="shared" si="34"/>
        <v>0</v>
      </c>
      <c r="X307" s="12">
        <f t="shared" si="35"/>
        <v>0</v>
      </c>
      <c r="Y307" s="138">
        <f t="shared" si="36"/>
        <v>0</v>
      </c>
    </row>
    <row r="308" spans="1:25" x14ac:dyDescent="0.25">
      <c r="A308">
        <f t="shared" si="37"/>
        <v>8</v>
      </c>
      <c r="B308" s="136"/>
      <c r="C308" s="48"/>
      <c r="D308" s="49"/>
      <c r="E308" s="51"/>
      <c r="F308" s="51"/>
      <c r="G308" s="52"/>
      <c r="H308" s="37"/>
      <c r="I308" s="18"/>
      <c r="J308" s="37"/>
      <c r="K308" s="10"/>
      <c r="L308" s="10"/>
      <c r="M308" s="10"/>
      <c r="N308" s="10"/>
      <c r="O308" s="10"/>
      <c r="P308" s="10"/>
      <c r="Q308" s="10"/>
      <c r="R308" s="10"/>
      <c r="S308" s="10"/>
      <c r="T308" s="58">
        <v>2080</v>
      </c>
      <c r="U308" s="11">
        <f t="shared" si="32"/>
        <v>0</v>
      </c>
      <c r="V308" s="11">
        <f t="shared" si="33"/>
        <v>0</v>
      </c>
      <c r="W308" s="11">
        <f t="shared" si="34"/>
        <v>0</v>
      </c>
      <c r="X308" s="12">
        <f t="shared" si="35"/>
        <v>0</v>
      </c>
      <c r="Y308" s="138">
        <f t="shared" si="36"/>
        <v>0</v>
      </c>
    </row>
    <row r="309" spans="1:25" x14ac:dyDescent="0.25">
      <c r="A309">
        <f t="shared" si="37"/>
        <v>9</v>
      </c>
      <c r="B309" s="136"/>
      <c r="C309" s="48"/>
      <c r="D309" s="49"/>
      <c r="E309" s="51"/>
      <c r="F309" s="51"/>
      <c r="G309" s="52"/>
      <c r="H309" s="37"/>
      <c r="I309" s="18"/>
      <c r="J309" s="37"/>
      <c r="K309" s="10"/>
      <c r="L309" s="10"/>
      <c r="M309" s="10"/>
      <c r="N309" s="10"/>
      <c r="O309" s="10"/>
      <c r="P309" s="10"/>
      <c r="Q309" s="10"/>
      <c r="R309" s="10"/>
      <c r="S309" s="10"/>
      <c r="T309" s="58">
        <v>2080</v>
      </c>
      <c r="U309" s="11">
        <f t="shared" si="32"/>
        <v>0</v>
      </c>
      <c r="V309" s="11">
        <f t="shared" si="33"/>
        <v>0</v>
      </c>
      <c r="W309" s="11">
        <f t="shared" si="34"/>
        <v>0</v>
      </c>
      <c r="X309" s="12">
        <f t="shared" si="35"/>
        <v>0</v>
      </c>
      <c r="Y309" s="138">
        <f t="shared" si="36"/>
        <v>0</v>
      </c>
    </row>
    <row r="310" spans="1:25" x14ac:dyDescent="0.25">
      <c r="A310">
        <f t="shared" si="37"/>
        <v>10</v>
      </c>
      <c r="B310" s="136"/>
      <c r="C310" s="48"/>
      <c r="D310" s="49"/>
      <c r="E310" s="51"/>
      <c r="F310" s="51"/>
      <c r="G310" s="52"/>
      <c r="H310" s="37"/>
      <c r="I310" s="18"/>
      <c r="J310" s="37"/>
      <c r="K310" s="10"/>
      <c r="L310" s="10"/>
      <c r="M310" s="10"/>
      <c r="N310" s="10"/>
      <c r="O310" s="10"/>
      <c r="P310" s="10"/>
      <c r="Q310" s="10"/>
      <c r="R310" s="10"/>
      <c r="S310" s="10"/>
      <c r="T310" s="58">
        <v>2080</v>
      </c>
      <c r="U310" s="11">
        <f t="shared" si="32"/>
        <v>0</v>
      </c>
      <c r="V310" s="11">
        <f t="shared" si="33"/>
        <v>0</v>
      </c>
      <c r="W310" s="11">
        <f t="shared" si="34"/>
        <v>0</v>
      </c>
      <c r="X310" s="12">
        <f t="shared" si="35"/>
        <v>0</v>
      </c>
      <c r="Y310" s="138">
        <f t="shared" si="36"/>
        <v>0</v>
      </c>
    </row>
    <row r="311" spans="1:25" x14ac:dyDescent="0.25">
      <c r="A311">
        <f t="shared" si="37"/>
        <v>11</v>
      </c>
      <c r="B311" s="136"/>
      <c r="C311" s="48"/>
      <c r="D311" s="50"/>
      <c r="E311" s="51"/>
      <c r="F311" s="51"/>
      <c r="G311" s="52"/>
      <c r="H311" s="37"/>
      <c r="I311" s="18"/>
      <c r="J311" s="37"/>
      <c r="K311" s="10"/>
      <c r="L311" s="10"/>
      <c r="M311" s="10"/>
      <c r="N311" s="10"/>
      <c r="O311" s="10"/>
      <c r="P311" s="10"/>
      <c r="Q311" s="10"/>
      <c r="R311" s="10"/>
      <c r="S311" s="10"/>
      <c r="T311" s="58">
        <v>2080</v>
      </c>
      <c r="U311" s="11">
        <f t="shared" si="32"/>
        <v>0</v>
      </c>
      <c r="V311" s="11">
        <f t="shared" si="33"/>
        <v>0</v>
      </c>
      <c r="W311" s="11">
        <f t="shared" si="34"/>
        <v>0</v>
      </c>
      <c r="X311" s="12">
        <f t="shared" si="35"/>
        <v>0</v>
      </c>
      <c r="Y311" s="138">
        <f t="shared" si="36"/>
        <v>0</v>
      </c>
    </row>
    <row r="312" spans="1:25" x14ac:dyDescent="0.25">
      <c r="A312">
        <f t="shared" si="37"/>
        <v>12</v>
      </c>
      <c r="B312" s="136"/>
      <c r="C312" s="48"/>
      <c r="D312" s="50"/>
      <c r="E312" s="51"/>
      <c r="F312" s="51"/>
      <c r="G312" s="52"/>
      <c r="H312" s="37"/>
      <c r="I312" s="18"/>
      <c r="J312" s="37"/>
      <c r="K312" s="10"/>
      <c r="L312" s="10"/>
      <c r="M312" s="10"/>
      <c r="N312" s="10"/>
      <c r="O312" s="10"/>
      <c r="P312" s="10"/>
      <c r="Q312" s="10"/>
      <c r="R312" s="10"/>
      <c r="S312" s="10"/>
      <c r="T312" s="58">
        <v>2080</v>
      </c>
      <c r="U312" s="11">
        <f t="shared" si="32"/>
        <v>0</v>
      </c>
      <c r="V312" s="11">
        <f t="shared" si="33"/>
        <v>0</v>
      </c>
      <c r="W312" s="11">
        <f t="shared" si="34"/>
        <v>0</v>
      </c>
      <c r="X312" s="12">
        <f t="shared" si="35"/>
        <v>0</v>
      </c>
      <c r="Y312" s="138">
        <f t="shared" si="36"/>
        <v>0</v>
      </c>
    </row>
    <row r="313" spans="1:25" x14ac:dyDescent="0.25">
      <c r="A313">
        <f t="shared" si="37"/>
        <v>13</v>
      </c>
      <c r="B313" s="136"/>
      <c r="C313" s="48"/>
      <c r="D313" s="50"/>
      <c r="E313" s="51"/>
      <c r="F313" s="51"/>
      <c r="G313" s="52"/>
      <c r="H313" s="37"/>
      <c r="I313" s="18"/>
      <c r="J313" s="37"/>
      <c r="K313" s="10"/>
      <c r="L313" s="10"/>
      <c r="M313" s="10"/>
      <c r="N313" s="10"/>
      <c r="O313" s="10"/>
      <c r="P313" s="10"/>
      <c r="Q313" s="10"/>
      <c r="R313" s="10"/>
      <c r="S313" s="10"/>
      <c r="T313" s="58">
        <v>2080</v>
      </c>
      <c r="U313" s="11">
        <f t="shared" si="32"/>
        <v>0</v>
      </c>
      <c r="V313" s="11">
        <f t="shared" si="33"/>
        <v>0</v>
      </c>
      <c r="W313" s="11">
        <f t="shared" si="34"/>
        <v>0</v>
      </c>
      <c r="X313" s="12">
        <f t="shared" si="35"/>
        <v>0</v>
      </c>
      <c r="Y313" s="138">
        <f t="shared" si="36"/>
        <v>0</v>
      </c>
    </row>
    <row r="314" spans="1:25" x14ac:dyDescent="0.25">
      <c r="A314">
        <f t="shared" si="37"/>
        <v>14</v>
      </c>
      <c r="B314" s="136"/>
      <c r="C314" s="48"/>
      <c r="D314" s="50"/>
      <c r="E314" s="51"/>
      <c r="F314" s="51"/>
      <c r="G314" s="52"/>
      <c r="H314" s="37"/>
      <c r="I314" s="18"/>
      <c r="J314" s="37"/>
      <c r="K314" s="10"/>
      <c r="L314" s="10"/>
      <c r="M314" s="10"/>
      <c r="N314" s="10"/>
      <c r="O314" s="10"/>
      <c r="P314" s="10"/>
      <c r="Q314" s="10"/>
      <c r="R314" s="10"/>
      <c r="S314" s="10"/>
      <c r="T314" s="58">
        <v>2080</v>
      </c>
      <c r="U314" s="11">
        <f t="shared" si="32"/>
        <v>0</v>
      </c>
      <c r="V314" s="11">
        <f t="shared" si="33"/>
        <v>0</v>
      </c>
      <c r="W314" s="11">
        <f t="shared" si="34"/>
        <v>0</v>
      </c>
      <c r="X314" s="12">
        <f t="shared" si="35"/>
        <v>0</v>
      </c>
      <c r="Y314" s="138">
        <f t="shared" si="36"/>
        <v>0</v>
      </c>
    </row>
    <row r="315" spans="1:25" x14ac:dyDescent="0.25">
      <c r="A315">
        <f t="shared" si="37"/>
        <v>15</v>
      </c>
      <c r="B315" s="136"/>
      <c r="C315" s="48"/>
      <c r="D315" s="50"/>
      <c r="E315" s="51"/>
      <c r="F315" s="51"/>
      <c r="G315" s="52"/>
      <c r="H315" s="37"/>
      <c r="I315" s="18"/>
      <c r="J315" s="37"/>
      <c r="K315" s="10"/>
      <c r="L315" s="10"/>
      <c r="M315" s="10"/>
      <c r="N315" s="10"/>
      <c r="O315" s="10"/>
      <c r="P315" s="10"/>
      <c r="Q315" s="10"/>
      <c r="R315" s="10"/>
      <c r="S315" s="10"/>
      <c r="T315" s="58">
        <v>2080</v>
      </c>
      <c r="U315" s="11">
        <f t="shared" si="32"/>
        <v>0</v>
      </c>
      <c r="V315" s="11">
        <f t="shared" si="33"/>
        <v>0</v>
      </c>
      <c r="W315" s="11">
        <f t="shared" si="34"/>
        <v>0</v>
      </c>
      <c r="X315" s="12">
        <f t="shared" si="35"/>
        <v>0</v>
      </c>
      <c r="Y315" s="138">
        <f t="shared" si="36"/>
        <v>0</v>
      </c>
    </row>
    <row r="316" spans="1:25" x14ac:dyDescent="0.25">
      <c r="A316">
        <f t="shared" si="37"/>
        <v>16</v>
      </c>
      <c r="B316" s="136"/>
      <c r="C316" s="48"/>
      <c r="D316" s="50"/>
      <c r="E316" s="51"/>
      <c r="F316" s="51"/>
      <c r="G316" s="52"/>
      <c r="H316" s="37"/>
      <c r="I316" s="18"/>
      <c r="J316" s="37"/>
      <c r="K316" s="10"/>
      <c r="L316" s="10"/>
      <c r="M316" s="10"/>
      <c r="N316" s="10"/>
      <c r="O316" s="10"/>
      <c r="P316" s="10"/>
      <c r="Q316" s="10"/>
      <c r="R316" s="10"/>
      <c r="S316" s="10"/>
      <c r="T316" s="58">
        <v>2080</v>
      </c>
      <c r="U316" s="11">
        <f t="shared" si="32"/>
        <v>0</v>
      </c>
      <c r="V316" s="11">
        <f t="shared" si="33"/>
        <v>0</v>
      </c>
      <c r="W316" s="11">
        <f t="shared" si="34"/>
        <v>0</v>
      </c>
      <c r="X316" s="12">
        <f t="shared" si="35"/>
        <v>0</v>
      </c>
      <c r="Y316" s="138">
        <f t="shared" si="36"/>
        <v>0</v>
      </c>
    </row>
    <row r="317" spans="1:25" x14ac:dyDescent="0.25">
      <c r="A317">
        <f t="shared" si="37"/>
        <v>17</v>
      </c>
      <c r="B317" s="136"/>
      <c r="C317" s="48"/>
      <c r="D317" s="50"/>
      <c r="E317" s="51"/>
      <c r="F317" s="51"/>
      <c r="G317" s="52"/>
      <c r="H317" s="37"/>
      <c r="I317" s="18"/>
      <c r="J317" s="37"/>
      <c r="K317" s="10"/>
      <c r="L317" s="10"/>
      <c r="M317" s="10"/>
      <c r="N317" s="10"/>
      <c r="O317" s="10"/>
      <c r="P317" s="10"/>
      <c r="Q317" s="10"/>
      <c r="R317" s="10"/>
      <c r="S317" s="10"/>
      <c r="T317" s="58">
        <v>2080</v>
      </c>
      <c r="U317" s="11">
        <f t="shared" si="32"/>
        <v>0</v>
      </c>
      <c r="V317" s="11">
        <f t="shared" si="33"/>
        <v>0</v>
      </c>
      <c r="W317" s="11">
        <f t="shared" si="34"/>
        <v>0</v>
      </c>
      <c r="X317" s="12">
        <f t="shared" si="35"/>
        <v>0</v>
      </c>
      <c r="Y317" s="138">
        <f t="shared" si="36"/>
        <v>0</v>
      </c>
    </row>
    <row r="318" spans="1:25" x14ac:dyDescent="0.25">
      <c r="A318">
        <f t="shared" si="37"/>
        <v>18</v>
      </c>
      <c r="B318" s="136"/>
      <c r="C318" s="48"/>
      <c r="D318" s="50"/>
      <c r="E318" s="51"/>
      <c r="F318" s="51"/>
      <c r="G318" s="52"/>
      <c r="H318" s="37"/>
      <c r="I318" s="18"/>
      <c r="J318" s="37"/>
      <c r="K318" s="10"/>
      <c r="L318" s="10"/>
      <c r="M318" s="10"/>
      <c r="N318" s="10"/>
      <c r="O318" s="10"/>
      <c r="P318" s="10"/>
      <c r="Q318" s="10"/>
      <c r="R318" s="10"/>
      <c r="S318" s="10"/>
      <c r="T318" s="58">
        <v>2080</v>
      </c>
      <c r="U318" s="11">
        <f t="shared" si="32"/>
        <v>0</v>
      </c>
      <c r="V318" s="11">
        <f t="shared" si="33"/>
        <v>0</v>
      </c>
      <c r="W318" s="11">
        <f t="shared" si="34"/>
        <v>0</v>
      </c>
      <c r="X318" s="12">
        <f t="shared" si="35"/>
        <v>0</v>
      </c>
      <c r="Y318" s="138">
        <f t="shared" si="36"/>
        <v>0</v>
      </c>
    </row>
    <row r="319" spans="1:25" x14ac:dyDescent="0.25">
      <c r="A319">
        <f t="shared" si="37"/>
        <v>19</v>
      </c>
      <c r="B319" s="136"/>
      <c r="C319" s="48"/>
      <c r="D319" s="50"/>
      <c r="E319" s="51"/>
      <c r="F319" s="51"/>
      <c r="G319" s="52"/>
      <c r="H319" s="37"/>
      <c r="I319" s="18"/>
      <c r="J319" s="37"/>
      <c r="K319" s="10"/>
      <c r="L319" s="10"/>
      <c r="M319" s="10"/>
      <c r="N319" s="10"/>
      <c r="O319" s="10"/>
      <c r="P319" s="10"/>
      <c r="Q319" s="10"/>
      <c r="R319" s="10"/>
      <c r="S319" s="10"/>
      <c r="T319" s="58">
        <v>2080</v>
      </c>
      <c r="U319" s="11">
        <f t="shared" si="32"/>
        <v>0</v>
      </c>
      <c r="V319" s="11">
        <f t="shared" si="33"/>
        <v>0</v>
      </c>
      <c r="W319" s="11">
        <f t="shared" si="34"/>
        <v>0</v>
      </c>
      <c r="X319" s="12">
        <f t="shared" si="35"/>
        <v>0</v>
      </c>
      <c r="Y319" s="138">
        <f t="shared" si="36"/>
        <v>0</v>
      </c>
    </row>
    <row r="320" spans="1:25" x14ac:dyDescent="0.25">
      <c r="A320">
        <f t="shared" si="37"/>
        <v>20</v>
      </c>
      <c r="B320" s="136"/>
      <c r="C320" s="48"/>
      <c r="D320" s="50"/>
      <c r="E320" s="51"/>
      <c r="F320" s="51"/>
      <c r="G320" s="52"/>
      <c r="H320" s="37"/>
      <c r="I320" s="18"/>
      <c r="J320" s="37"/>
      <c r="K320" s="10"/>
      <c r="L320" s="10"/>
      <c r="M320" s="10"/>
      <c r="N320" s="10"/>
      <c r="O320" s="10"/>
      <c r="P320" s="10"/>
      <c r="Q320" s="10"/>
      <c r="R320" s="10"/>
      <c r="S320" s="10"/>
      <c r="T320" s="58">
        <v>2080</v>
      </c>
      <c r="U320" s="11">
        <f t="shared" si="32"/>
        <v>0</v>
      </c>
      <c r="V320" s="11">
        <f t="shared" si="33"/>
        <v>0</v>
      </c>
      <c r="W320" s="11">
        <f t="shared" si="34"/>
        <v>0</v>
      </c>
      <c r="X320" s="12">
        <f t="shared" si="35"/>
        <v>0</v>
      </c>
      <c r="Y320" s="138">
        <f t="shared" si="36"/>
        <v>0</v>
      </c>
    </row>
    <row r="321" spans="1:25" x14ac:dyDescent="0.25">
      <c r="A321">
        <f t="shared" si="37"/>
        <v>21</v>
      </c>
      <c r="B321" s="136"/>
      <c r="C321" s="48"/>
      <c r="D321" s="50"/>
      <c r="E321" s="51"/>
      <c r="F321" s="51"/>
      <c r="G321" s="52"/>
      <c r="H321" s="37"/>
      <c r="I321" s="18"/>
      <c r="J321" s="37"/>
      <c r="K321" s="10"/>
      <c r="L321" s="10"/>
      <c r="M321" s="10"/>
      <c r="N321" s="10"/>
      <c r="O321" s="10"/>
      <c r="P321" s="10"/>
      <c r="Q321" s="10"/>
      <c r="R321" s="10"/>
      <c r="S321" s="10"/>
      <c r="T321" s="58">
        <v>2080</v>
      </c>
      <c r="U321" s="11">
        <f t="shared" si="32"/>
        <v>0</v>
      </c>
      <c r="V321" s="11">
        <f t="shared" si="33"/>
        <v>0</v>
      </c>
      <c r="W321" s="11">
        <f t="shared" ref="W321:W323" si="38">V321+U321</f>
        <v>0</v>
      </c>
      <c r="X321" s="7">
        <f t="shared" ref="X321:X323" si="39">IF(W321&gt;0,IF(W321&lt;=3500,W321,3500),IF(W321&gt;0,IF(W321&lt;=1500,W321,1500),0))</f>
        <v>0</v>
      </c>
      <c r="Y321" s="139">
        <f t="shared" si="31"/>
        <v>0</v>
      </c>
    </row>
    <row r="322" spans="1:25" x14ac:dyDescent="0.25">
      <c r="A322">
        <f t="shared" si="37"/>
        <v>22</v>
      </c>
      <c r="B322" s="136"/>
      <c r="C322" s="48"/>
      <c r="D322" s="50"/>
      <c r="E322" s="51"/>
      <c r="F322" s="51"/>
      <c r="G322" s="52"/>
      <c r="H322" s="37"/>
      <c r="I322" s="18"/>
      <c r="J322" s="37"/>
      <c r="K322" s="10"/>
      <c r="L322" s="10"/>
      <c r="M322" s="10"/>
      <c r="N322" s="10"/>
      <c r="O322" s="10"/>
      <c r="P322" s="10"/>
      <c r="Q322" s="10"/>
      <c r="R322" s="10"/>
      <c r="S322" s="10"/>
      <c r="T322" s="58">
        <v>2080</v>
      </c>
      <c r="U322" s="11">
        <f t="shared" si="32"/>
        <v>0</v>
      </c>
      <c r="V322" s="11">
        <f t="shared" si="33"/>
        <v>0</v>
      </c>
      <c r="W322" s="11">
        <f t="shared" si="38"/>
        <v>0</v>
      </c>
      <c r="X322" s="7">
        <f t="shared" si="39"/>
        <v>0</v>
      </c>
      <c r="Y322" s="139">
        <f t="shared" si="31"/>
        <v>0</v>
      </c>
    </row>
    <row r="323" spans="1:25" x14ac:dyDescent="0.25">
      <c r="A323">
        <f t="shared" si="37"/>
        <v>23</v>
      </c>
      <c r="B323" s="136"/>
      <c r="C323" s="48"/>
      <c r="D323" s="50"/>
      <c r="E323" s="51"/>
      <c r="F323" s="51"/>
      <c r="G323" s="52"/>
      <c r="H323" s="37"/>
      <c r="I323" s="18"/>
      <c r="J323" s="37"/>
      <c r="K323" s="10"/>
      <c r="L323" s="10"/>
      <c r="M323" s="10"/>
      <c r="N323" s="10"/>
      <c r="O323" s="10"/>
      <c r="P323" s="10"/>
      <c r="Q323" s="10"/>
      <c r="R323" s="10"/>
      <c r="S323" s="10"/>
      <c r="T323" s="58">
        <v>2080</v>
      </c>
      <c r="U323" s="11">
        <f t="shared" si="32"/>
        <v>0</v>
      </c>
      <c r="V323" s="11">
        <f t="shared" si="33"/>
        <v>0</v>
      </c>
      <c r="W323" s="11">
        <f t="shared" si="38"/>
        <v>0</v>
      </c>
      <c r="X323" s="7">
        <f t="shared" si="39"/>
        <v>0</v>
      </c>
      <c r="Y323" s="139">
        <f t="shared" si="31"/>
        <v>0</v>
      </c>
    </row>
    <row r="324" spans="1:25" x14ac:dyDescent="0.25">
      <c r="A324">
        <f t="shared" si="37"/>
        <v>24</v>
      </c>
      <c r="B324" s="136"/>
      <c r="C324" s="48"/>
      <c r="D324" s="50"/>
      <c r="E324" s="51"/>
      <c r="F324" s="51"/>
      <c r="G324" s="52"/>
      <c r="H324" s="37"/>
      <c r="I324" s="18"/>
      <c r="J324" s="37"/>
      <c r="K324" s="10"/>
      <c r="L324" s="10"/>
      <c r="M324" s="10"/>
      <c r="N324" s="10"/>
      <c r="O324" s="10"/>
      <c r="P324" s="10"/>
      <c r="Q324" s="10"/>
      <c r="R324" s="10"/>
      <c r="S324" s="10"/>
      <c r="T324" s="58">
        <v>2080</v>
      </c>
      <c r="U324" s="11">
        <f t="shared" si="32"/>
        <v>0</v>
      </c>
      <c r="V324" s="11">
        <f t="shared" si="33"/>
        <v>0</v>
      </c>
      <c r="W324" s="11">
        <f t="shared" ref="W324:W346" si="40">V324+U324</f>
        <v>0</v>
      </c>
      <c r="X324" s="7">
        <f t="shared" ref="X324:X346" si="41">IF(W324&gt;0,IF(W324&lt;=3500,W324,3500),IF(W324&gt;0,IF(W324&lt;=1500,W324,1500),0))</f>
        <v>0</v>
      </c>
      <c r="Y324" s="139">
        <f t="shared" ref="Y324:Y346" si="42">W324-X324</f>
        <v>0</v>
      </c>
    </row>
    <row r="325" spans="1:25" x14ac:dyDescent="0.25">
      <c r="A325">
        <f t="shared" si="37"/>
        <v>25</v>
      </c>
      <c r="B325" s="136"/>
      <c r="C325" s="48"/>
      <c r="D325" s="50"/>
      <c r="E325" s="51"/>
      <c r="F325" s="51"/>
      <c r="G325" s="52"/>
      <c r="H325" s="37"/>
      <c r="I325" s="18"/>
      <c r="J325" s="37"/>
      <c r="K325" s="10"/>
      <c r="L325" s="10"/>
      <c r="M325" s="10"/>
      <c r="N325" s="10"/>
      <c r="O325" s="10"/>
      <c r="P325" s="10"/>
      <c r="Q325" s="10"/>
      <c r="R325" s="10"/>
      <c r="S325" s="10"/>
      <c r="T325" s="58">
        <v>2080</v>
      </c>
      <c r="U325" s="11">
        <f t="shared" si="32"/>
        <v>0</v>
      </c>
      <c r="V325" s="11">
        <f t="shared" si="33"/>
        <v>0</v>
      </c>
      <c r="W325" s="11">
        <f t="shared" si="40"/>
        <v>0</v>
      </c>
      <c r="X325" s="7">
        <f t="shared" si="41"/>
        <v>0</v>
      </c>
      <c r="Y325" s="139">
        <f t="shared" si="42"/>
        <v>0</v>
      </c>
    </row>
    <row r="326" spans="1:25" hidden="1" x14ac:dyDescent="0.25">
      <c r="A326">
        <f t="shared" si="37"/>
        <v>26</v>
      </c>
      <c r="B326" s="136"/>
      <c r="C326" s="48"/>
      <c r="D326" s="50"/>
      <c r="E326" s="51"/>
      <c r="F326" s="51"/>
      <c r="G326" s="52"/>
      <c r="H326" s="37"/>
      <c r="I326" s="18"/>
      <c r="J326" s="37"/>
      <c r="K326" s="10"/>
      <c r="L326" s="10"/>
      <c r="M326" s="10"/>
      <c r="N326" s="10"/>
      <c r="O326" s="10"/>
      <c r="P326" s="10"/>
      <c r="Q326" s="10"/>
      <c r="R326" s="10"/>
      <c r="S326" s="10"/>
      <c r="T326" s="58">
        <v>2080</v>
      </c>
      <c r="U326" s="11">
        <f t="shared" si="32"/>
        <v>0</v>
      </c>
      <c r="V326" s="11">
        <f t="shared" si="33"/>
        <v>0</v>
      </c>
      <c r="W326" s="11">
        <f t="shared" ref="W326:W331" si="43">V326+U326</f>
        <v>0</v>
      </c>
      <c r="X326" s="7">
        <f t="shared" ref="X326:X331" si="44">IF(W326&gt;0,IF(W326&lt;=3500,W326,3500),IF(W326&gt;0,IF(W326&lt;=1500,W326,1500),0))</f>
        <v>0</v>
      </c>
      <c r="Y326" s="139">
        <f t="shared" ref="Y326:Y331" si="45">W326-X326</f>
        <v>0</v>
      </c>
    </row>
    <row r="327" spans="1:25" hidden="1" x14ac:dyDescent="0.25">
      <c r="A327">
        <f t="shared" si="37"/>
        <v>27</v>
      </c>
      <c r="B327" s="136"/>
      <c r="C327" s="48"/>
      <c r="D327" s="50"/>
      <c r="E327" s="51"/>
      <c r="F327" s="51"/>
      <c r="G327" s="52"/>
      <c r="H327" s="37"/>
      <c r="I327" s="18"/>
      <c r="J327" s="37"/>
      <c r="K327" s="10"/>
      <c r="L327" s="10"/>
      <c r="M327" s="10"/>
      <c r="N327" s="10"/>
      <c r="O327" s="10"/>
      <c r="P327" s="10"/>
      <c r="Q327" s="10"/>
      <c r="R327" s="10"/>
      <c r="S327" s="10"/>
      <c r="T327" s="58">
        <v>2080</v>
      </c>
      <c r="U327" s="11">
        <f t="shared" si="32"/>
        <v>0</v>
      </c>
      <c r="V327" s="11">
        <f t="shared" si="33"/>
        <v>0</v>
      </c>
      <c r="W327" s="11">
        <f t="shared" si="43"/>
        <v>0</v>
      </c>
      <c r="X327" s="7">
        <f t="shared" si="44"/>
        <v>0</v>
      </c>
      <c r="Y327" s="139">
        <f t="shared" si="45"/>
        <v>0</v>
      </c>
    </row>
    <row r="328" spans="1:25" hidden="1" x14ac:dyDescent="0.25">
      <c r="A328">
        <f t="shared" si="37"/>
        <v>28</v>
      </c>
      <c r="B328" s="136"/>
      <c r="C328" s="48"/>
      <c r="D328" s="50"/>
      <c r="E328" s="51"/>
      <c r="F328" s="51"/>
      <c r="G328" s="52"/>
      <c r="H328" s="37"/>
      <c r="I328" s="18"/>
      <c r="J328" s="37"/>
      <c r="K328" s="10"/>
      <c r="L328" s="10"/>
      <c r="M328" s="10"/>
      <c r="N328" s="10"/>
      <c r="O328" s="10"/>
      <c r="P328" s="10"/>
      <c r="Q328" s="10"/>
      <c r="R328" s="10"/>
      <c r="S328" s="10"/>
      <c r="T328" s="58">
        <v>2080</v>
      </c>
      <c r="U328" s="11">
        <f t="shared" si="32"/>
        <v>0</v>
      </c>
      <c r="V328" s="11">
        <f t="shared" si="33"/>
        <v>0</v>
      </c>
      <c r="W328" s="11">
        <f t="shared" si="43"/>
        <v>0</v>
      </c>
      <c r="X328" s="7">
        <f t="shared" si="44"/>
        <v>0</v>
      </c>
      <c r="Y328" s="139">
        <f t="shared" si="45"/>
        <v>0</v>
      </c>
    </row>
    <row r="329" spans="1:25" hidden="1" x14ac:dyDescent="0.25">
      <c r="A329">
        <f t="shared" si="37"/>
        <v>29</v>
      </c>
      <c r="B329" s="136"/>
      <c r="C329" s="48"/>
      <c r="D329" s="50"/>
      <c r="E329" s="51"/>
      <c r="F329" s="51"/>
      <c r="G329" s="52"/>
      <c r="H329" s="37"/>
      <c r="I329" s="18"/>
      <c r="J329" s="37"/>
      <c r="K329" s="10"/>
      <c r="L329" s="10"/>
      <c r="M329" s="10"/>
      <c r="N329" s="10"/>
      <c r="O329" s="10"/>
      <c r="P329" s="10"/>
      <c r="Q329" s="10"/>
      <c r="R329" s="10"/>
      <c r="S329" s="10"/>
      <c r="T329" s="58">
        <v>2080</v>
      </c>
      <c r="U329" s="11">
        <f t="shared" si="32"/>
        <v>0</v>
      </c>
      <c r="V329" s="11">
        <f t="shared" si="33"/>
        <v>0</v>
      </c>
      <c r="W329" s="11">
        <f t="shared" si="43"/>
        <v>0</v>
      </c>
      <c r="X329" s="7">
        <f t="shared" si="44"/>
        <v>0</v>
      </c>
      <c r="Y329" s="139">
        <f t="shared" si="45"/>
        <v>0</v>
      </c>
    </row>
    <row r="330" spans="1:25" hidden="1" x14ac:dyDescent="0.25">
      <c r="A330">
        <f t="shared" si="37"/>
        <v>30</v>
      </c>
      <c r="B330" s="136"/>
      <c r="C330" s="48"/>
      <c r="D330" s="50"/>
      <c r="E330" s="51"/>
      <c r="F330" s="51"/>
      <c r="G330" s="52"/>
      <c r="H330" s="37"/>
      <c r="I330" s="18"/>
      <c r="J330" s="37"/>
      <c r="K330" s="10"/>
      <c r="L330" s="10"/>
      <c r="M330" s="10"/>
      <c r="N330" s="10"/>
      <c r="O330" s="10"/>
      <c r="P330" s="10"/>
      <c r="Q330" s="10"/>
      <c r="R330" s="10"/>
      <c r="S330" s="10"/>
      <c r="T330" s="58">
        <v>2080</v>
      </c>
      <c r="U330" s="11">
        <f t="shared" si="32"/>
        <v>0</v>
      </c>
      <c r="V330" s="11">
        <f t="shared" si="33"/>
        <v>0</v>
      </c>
      <c r="W330" s="11">
        <f t="shared" si="43"/>
        <v>0</v>
      </c>
      <c r="X330" s="7">
        <f t="shared" si="44"/>
        <v>0</v>
      </c>
      <c r="Y330" s="139">
        <f t="shared" si="45"/>
        <v>0</v>
      </c>
    </row>
    <row r="331" spans="1:25" hidden="1" x14ac:dyDescent="0.25">
      <c r="A331">
        <f t="shared" si="37"/>
        <v>31</v>
      </c>
      <c r="B331" s="136"/>
      <c r="C331" s="48"/>
      <c r="D331" s="50"/>
      <c r="E331" s="51"/>
      <c r="F331" s="51"/>
      <c r="G331" s="52"/>
      <c r="H331" s="37"/>
      <c r="I331" s="18"/>
      <c r="J331" s="37"/>
      <c r="K331" s="10"/>
      <c r="L331" s="10"/>
      <c r="M331" s="10"/>
      <c r="N331" s="10"/>
      <c r="O331" s="10"/>
      <c r="P331" s="10"/>
      <c r="Q331" s="10"/>
      <c r="R331" s="10"/>
      <c r="S331" s="10"/>
      <c r="T331" s="58">
        <v>2080</v>
      </c>
      <c r="U331" s="11">
        <f t="shared" si="32"/>
        <v>0</v>
      </c>
      <c r="V331" s="11">
        <f t="shared" si="33"/>
        <v>0</v>
      </c>
      <c r="W331" s="11">
        <f t="shared" si="43"/>
        <v>0</v>
      </c>
      <c r="X331" s="7">
        <f t="shared" si="44"/>
        <v>0</v>
      </c>
      <c r="Y331" s="139">
        <f t="shared" si="45"/>
        <v>0</v>
      </c>
    </row>
    <row r="332" spans="1:25" hidden="1" x14ac:dyDescent="0.25">
      <c r="A332">
        <f t="shared" si="37"/>
        <v>32</v>
      </c>
      <c r="B332" s="136"/>
      <c r="C332" s="48"/>
      <c r="D332" s="50"/>
      <c r="E332" s="51"/>
      <c r="F332" s="51"/>
      <c r="G332" s="52"/>
      <c r="H332" s="37"/>
      <c r="I332" s="18"/>
      <c r="J332" s="37"/>
      <c r="K332" s="10"/>
      <c r="L332" s="10"/>
      <c r="M332" s="10"/>
      <c r="N332" s="10"/>
      <c r="O332" s="10"/>
      <c r="P332" s="10"/>
      <c r="Q332" s="10"/>
      <c r="R332" s="10"/>
      <c r="S332" s="10"/>
      <c r="T332" s="58">
        <v>2080</v>
      </c>
      <c r="U332" s="11">
        <f t="shared" si="32"/>
        <v>0</v>
      </c>
      <c r="V332" s="11">
        <f t="shared" si="33"/>
        <v>0</v>
      </c>
      <c r="W332" s="11">
        <f t="shared" si="40"/>
        <v>0</v>
      </c>
      <c r="X332" s="7">
        <f t="shared" si="41"/>
        <v>0</v>
      </c>
      <c r="Y332" s="139">
        <f t="shared" si="42"/>
        <v>0</v>
      </c>
    </row>
    <row r="333" spans="1:25" hidden="1" x14ac:dyDescent="0.25">
      <c r="A333">
        <f t="shared" si="37"/>
        <v>33</v>
      </c>
      <c r="B333" s="136"/>
      <c r="C333" s="48"/>
      <c r="D333" s="50"/>
      <c r="E333" s="51"/>
      <c r="F333" s="51"/>
      <c r="G333" s="52"/>
      <c r="H333" s="37"/>
      <c r="I333" s="18"/>
      <c r="J333" s="37"/>
      <c r="K333" s="10"/>
      <c r="L333" s="10"/>
      <c r="M333" s="10"/>
      <c r="N333" s="10"/>
      <c r="O333" s="10"/>
      <c r="P333" s="10"/>
      <c r="Q333" s="10"/>
      <c r="R333" s="10"/>
      <c r="S333" s="10"/>
      <c r="T333" s="58">
        <v>2080</v>
      </c>
      <c r="U333" s="11">
        <f t="shared" si="32"/>
        <v>0</v>
      </c>
      <c r="V333" s="11">
        <f t="shared" si="33"/>
        <v>0</v>
      </c>
      <c r="W333" s="11">
        <f t="shared" si="40"/>
        <v>0</v>
      </c>
      <c r="X333" s="7">
        <f t="shared" si="41"/>
        <v>0</v>
      </c>
      <c r="Y333" s="139">
        <f t="shared" si="42"/>
        <v>0</v>
      </c>
    </row>
    <row r="334" spans="1:25" hidden="1" x14ac:dyDescent="0.25">
      <c r="A334">
        <f>A327+1</f>
        <v>28</v>
      </c>
      <c r="B334" s="136"/>
      <c r="C334" s="48"/>
      <c r="D334" s="50"/>
      <c r="E334" s="51"/>
      <c r="F334" s="51"/>
      <c r="G334" s="52"/>
      <c r="H334" s="37"/>
      <c r="I334" s="18"/>
      <c r="J334" s="37"/>
      <c r="K334" s="10"/>
      <c r="L334" s="10"/>
      <c r="M334" s="10"/>
      <c r="N334" s="10"/>
      <c r="O334" s="10"/>
      <c r="P334" s="10"/>
      <c r="Q334" s="10"/>
      <c r="R334" s="10"/>
      <c r="S334" s="10"/>
      <c r="T334" s="58">
        <v>2080</v>
      </c>
      <c r="U334" s="11">
        <f t="shared" si="32"/>
        <v>0</v>
      </c>
      <c r="V334" s="11">
        <f t="shared" si="33"/>
        <v>0</v>
      </c>
      <c r="W334" s="11">
        <f t="shared" ref="W334:W339" si="46">V334+U334</f>
        <v>0</v>
      </c>
      <c r="X334" s="7">
        <f t="shared" ref="X334:X339" si="47">IF(W334&gt;0,IF(W334&lt;=3500,W334,3500),IF(W334&gt;0,IF(W334&lt;=1500,W334,1500),0))</f>
        <v>0</v>
      </c>
      <c r="Y334" s="139">
        <f t="shared" ref="Y334:Y339" si="48">W334-X334</f>
        <v>0</v>
      </c>
    </row>
    <row r="335" spans="1:25" hidden="1" x14ac:dyDescent="0.25">
      <c r="A335">
        <f t="shared" ref="A335:A346" si="49">A334+1</f>
        <v>29</v>
      </c>
      <c r="B335" s="136"/>
      <c r="C335" s="48"/>
      <c r="D335" s="50"/>
      <c r="E335" s="51"/>
      <c r="F335" s="51"/>
      <c r="G335" s="52"/>
      <c r="H335" s="37"/>
      <c r="I335" s="18"/>
      <c r="J335" s="37"/>
      <c r="K335" s="10"/>
      <c r="L335" s="10"/>
      <c r="M335" s="10"/>
      <c r="N335" s="10"/>
      <c r="O335" s="10"/>
      <c r="P335" s="10"/>
      <c r="Q335" s="10"/>
      <c r="R335" s="10"/>
      <c r="S335" s="10"/>
      <c r="T335" s="58">
        <v>2080</v>
      </c>
      <c r="U335" s="11">
        <f t="shared" si="32"/>
        <v>0</v>
      </c>
      <c r="V335" s="11">
        <f t="shared" si="33"/>
        <v>0</v>
      </c>
      <c r="W335" s="11">
        <f t="shared" si="46"/>
        <v>0</v>
      </c>
      <c r="X335" s="7">
        <f t="shared" si="47"/>
        <v>0</v>
      </c>
      <c r="Y335" s="139">
        <f t="shared" si="48"/>
        <v>0</v>
      </c>
    </row>
    <row r="336" spans="1:25" hidden="1" x14ac:dyDescent="0.25">
      <c r="A336">
        <f t="shared" si="49"/>
        <v>30</v>
      </c>
      <c r="B336" s="136"/>
      <c r="C336" s="48"/>
      <c r="D336" s="50"/>
      <c r="E336" s="51"/>
      <c r="F336" s="51"/>
      <c r="G336" s="52"/>
      <c r="H336" s="37"/>
      <c r="I336" s="18"/>
      <c r="J336" s="37"/>
      <c r="K336" s="10"/>
      <c r="L336" s="10"/>
      <c r="M336" s="10"/>
      <c r="N336" s="10"/>
      <c r="O336" s="10"/>
      <c r="P336" s="10"/>
      <c r="Q336" s="10"/>
      <c r="R336" s="10"/>
      <c r="S336" s="10"/>
      <c r="T336" s="58">
        <v>2080</v>
      </c>
      <c r="U336" s="11">
        <f t="shared" si="32"/>
        <v>0</v>
      </c>
      <c r="V336" s="11">
        <f t="shared" si="33"/>
        <v>0</v>
      </c>
      <c r="W336" s="11">
        <f t="shared" si="46"/>
        <v>0</v>
      </c>
      <c r="X336" s="7">
        <f t="shared" si="47"/>
        <v>0</v>
      </c>
      <c r="Y336" s="139">
        <f t="shared" si="48"/>
        <v>0</v>
      </c>
    </row>
    <row r="337" spans="1:25" hidden="1" x14ac:dyDescent="0.25">
      <c r="A337">
        <f t="shared" si="49"/>
        <v>31</v>
      </c>
      <c r="B337" s="136"/>
      <c r="C337" s="48"/>
      <c r="D337" s="50"/>
      <c r="E337" s="51"/>
      <c r="F337" s="51"/>
      <c r="G337" s="52"/>
      <c r="H337" s="37"/>
      <c r="I337" s="18"/>
      <c r="J337" s="37"/>
      <c r="K337" s="10"/>
      <c r="L337" s="10"/>
      <c r="M337" s="10"/>
      <c r="N337" s="10"/>
      <c r="O337" s="10"/>
      <c r="P337" s="10"/>
      <c r="Q337" s="10"/>
      <c r="R337" s="10"/>
      <c r="S337" s="10"/>
      <c r="T337" s="58">
        <v>2080</v>
      </c>
      <c r="U337" s="11">
        <f t="shared" si="32"/>
        <v>0</v>
      </c>
      <c r="V337" s="11">
        <f t="shared" si="33"/>
        <v>0</v>
      </c>
      <c r="W337" s="11">
        <f t="shared" si="46"/>
        <v>0</v>
      </c>
      <c r="X337" s="7">
        <f t="shared" si="47"/>
        <v>0</v>
      </c>
      <c r="Y337" s="139">
        <f t="shared" si="48"/>
        <v>0</v>
      </c>
    </row>
    <row r="338" spans="1:25" hidden="1" x14ac:dyDescent="0.25">
      <c r="A338">
        <f t="shared" si="49"/>
        <v>32</v>
      </c>
      <c r="B338" s="136"/>
      <c r="C338" s="48"/>
      <c r="D338" s="50"/>
      <c r="E338" s="51"/>
      <c r="F338" s="51"/>
      <c r="G338" s="52"/>
      <c r="H338" s="37"/>
      <c r="I338" s="18"/>
      <c r="J338" s="37"/>
      <c r="K338" s="10"/>
      <c r="L338" s="10"/>
      <c r="M338" s="10"/>
      <c r="N338" s="10"/>
      <c r="O338" s="10"/>
      <c r="P338" s="10"/>
      <c r="Q338" s="10"/>
      <c r="R338" s="10"/>
      <c r="S338" s="10"/>
      <c r="T338" s="58">
        <v>2080</v>
      </c>
      <c r="U338" s="11">
        <f t="shared" si="32"/>
        <v>0</v>
      </c>
      <c r="V338" s="11">
        <f t="shared" si="33"/>
        <v>0</v>
      </c>
      <c r="W338" s="11">
        <f t="shared" si="46"/>
        <v>0</v>
      </c>
      <c r="X338" s="7">
        <f t="shared" si="47"/>
        <v>0</v>
      </c>
      <c r="Y338" s="139">
        <f t="shared" si="48"/>
        <v>0</v>
      </c>
    </row>
    <row r="339" spans="1:25" hidden="1" x14ac:dyDescent="0.25">
      <c r="A339">
        <f t="shared" si="49"/>
        <v>33</v>
      </c>
      <c r="B339" s="136"/>
      <c r="C339" s="48"/>
      <c r="D339" s="50"/>
      <c r="E339" s="51"/>
      <c r="F339" s="51"/>
      <c r="G339" s="52"/>
      <c r="H339" s="37"/>
      <c r="I339" s="18"/>
      <c r="J339" s="37"/>
      <c r="K339" s="10"/>
      <c r="L339" s="10"/>
      <c r="M339" s="10"/>
      <c r="N339" s="10"/>
      <c r="O339" s="10"/>
      <c r="P339" s="10"/>
      <c r="Q339" s="10"/>
      <c r="R339" s="10"/>
      <c r="S339" s="10"/>
      <c r="T339" s="58">
        <v>2080</v>
      </c>
      <c r="U339" s="11">
        <f t="shared" si="32"/>
        <v>0</v>
      </c>
      <c r="V339" s="11">
        <f t="shared" si="33"/>
        <v>0</v>
      </c>
      <c r="W339" s="11">
        <f t="shared" si="46"/>
        <v>0</v>
      </c>
      <c r="X339" s="7">
        <f t="shared" si="47"/>
        <v>0</v>
      </c>
      <c r="Y339" s="139">
        <f t="shared" si="48"/>
        <v>0</v>
      </c>
    </row>
    <row r="340" spans="1:25" hidden="1" x14ac:dyDescent="0.25">
      <c r="A340">
        <f t="shared" si="49"/>
        <v>34</v>
      </c>
      <c r="B340" s="136"/>
      <c r="C340" s="48"/>
      <c r="D340" s="50"/>
      <c r="E340" s="51"/>
      <c r="F340" s="51"/>
      <c r="G340" s="52"/>
      <c r="H340" s="37"/>
      <c r="I340" s="18"/>
      <c r="J340" s="37"/>
      <c r="K340" s="10"/>
      <c r="L340" s="10"/>
      <c r="M340" s="10"/>
      <c r="N340" s="10"/>
      <c r="O340" s="10"/>
      <c r="P340" s="10"/>
      <c r="Q340" s="10"/>
      <c r="R340" s="10"/>
      <c r="S340" s="10"/>
      <c r="T340" s="58">
        <v>2080</v>
      </c>
      <c r="U340" s="11">
        <f t="shared" si="32"/>
        <v>0</v>
      </c>
      <c r="V340" s="11">
        <f t="shared" si="33"/>
        <v>0</v>
      </c>
      <c r="W340" s="11">
        <f t="shared" si="40"/>
        <v>0</v>
      </c>
      <c r="X340" s="7">
        <f t="shared" si="41"/>
        <v>0</v>
      </c>
      <c r="Y340" s="139">
        <f t="shared" si="42"/>
        <v>0</v>
      </c>
    </row>
    <row r="341" spans="1:25" hidden="1" x14ac:dyDescent="0.25">
      <c r="A341">
        <f t="shared" si="49"/>
        <v>35</v>
      </c>
      <c r="B341" s="136"/>
      <c r="C341" s="48"/>
      <c r="D341" s="50"/>
      <c r="E341" s="51"/>
      <c r="F341" s="51"/>
      <c r="G341" s="52"/>
      <c r="H341" s="37"/>
      <c r="I341" s="18"/>
      <c r="J341" s="37"/>
      <c r="K341" s="10"/>
      <c r="L341" s="10"/>
      <c r="M341" s="10"/>
      <c r="N341" s="10"/>
      <c r="O341" s="10"/>
      <c r="P341" s="10"/>
      <c r="Q341" s="10"/>
      <c r="R341" s="10"/>
      <c r="S341" s="10"/>
      <c r="T341" s="58">
        <v>2080</v>
      </c>
      <c r="U341" s="11">
        <f t="shared" si="32"/>
        <v>0</v>
      </c>
      <c r="V341" s="11">
        <f t="shared" si="33"/>
        <v>0</v>
      </c>
      <c r="W341" s="11">
        <f t="shared" si="40"/>
        <v>0</v>
      </c>
      <c r="X341" s="7">
        <f t="shared" si="41"/>
        <v>0</v>
      </c>
      <c r="Y341" s="139">
        <f t="shared" si="42"/>
        <v>0</v>
      </c>
    </row>
    <row r="342" spans="1:25" hidden="1" x14ac:dyDescent="0.25">
      <c r="A342">
        <f t="shared" si="49"/>
        <v>36</v>
      </c>
      <c r="B342" s="136"/>
      <c r="C342" s="48"/>
      <c r="D342" s="50"/>
      <c r="E342" s="51"/>
      <c r="F342" s="51"/>
      <c r="G342" s="52"/>
      <c r="H342" s="37"/>
      <c r="I342" s="18"/>
      <c r="J342" s="37"/>
      <c r="K342" s="10"/>
      <c r="L342" s="10"/>
      <c r="M342" s="10"/>
      <c r="N342" s="10"/>
      <c r="O342" s="10"/>
      <c r="P342" s="10"/>
      <c r="Q342" s="10"/>
      <c r="R342" s="10"/>
      <c r="S342" s="10"/>
      <c r="T342" s="58">
        <v>2080</v>
      </c>
      <c r="U342" s="11">
        <f t="shared" si="32"/>
        <v>0</v>
      </c>
      <c r="V342" s="11">
        <f t="shared" si="33"/>
        <v>0</v>
      </c>
      <c r="W342" s="11">
        <f t="shared" ref="W342:W344" si="50">V342+U342</f>
        <v>0</v>
      </c>
      <c r="X342" s="7">
        <f t="shared" ref="X342:X344" si="51">IF(W342&gt;0,IF(W342&lt;=3500,W342,3500),IF(W342&gt;0,IF(W342&lt;=1500,W342,1500),0))</f>
        <v>0</v>
      </c>
      <c r="Y342" s="139">
        <f t="shared" ref="Y342:Y344" si="52">W342-X342</f>
        <v>0</v>
      </c>
    </row>
    <row r="343" spans="1:25" hidden="1" x14ac:dyDescent="0.25">
      <c r="A343">
        <f t="shared" si="49"/>
        <v>37</v>
      </c>
      <c r="B343" s="136"/>
      <c r="C343" s="48"/>
      <c r="D343" s="50"/>
      <c r="E343" s="51"/>
      <c r="F343" s="51"/>
      <c r="G343" s="52"/>
      <c r="H343" s="37"/>
      <c r="I343" s="18"/>
      <c r="J343" s="37"/>
      <c r="K343" s="10"/>
      <c r="L343" s="10"/>
      <c r="M343" s="10"/>
      <c r="N343" s="10"/>
      <c r="O343" s="10"/>
      <c r="P343" s="10"/>
      <c r="Q343" s="10"/>
      <c r="R343" s="10"/>
      <c r="S343" s="10"/>
      <c r="T343" s="58">
        <v>2080</v>
      </c>
      <c r="U343" s="11">
        <f t="shared" si="32"/>
        <v>0</v>
      </c>
      <c r="V343" s="11">
        <f t="shared" si="33"/>
        <v>0</v>
      </c>
      <c r="W343" s="11">
        <f t="shared" si="50"/>
        <v>0</v>
      </c>
      <c r="X343" s="7">
        <f t="shared" si="51"/>
        <v>0</v>
      </c>
      <c r="Y343" s="139">
        <f t="shared" si="52"/>
        <v>0</v>
      </c>
    </row>
    <row r="344" spans="1:25" hidden="1" x14ac:dyDescent="0.25">
      <c r="A344">
        <f t="shared" si="49"/>
        <v>38</v>
      </c>
      <c r="B344" s="136"/>
      <c r="C344" s="48"/>
      <c r="D344" s="50"/>
      <c r="E344" s="51"/>
      <c r="F344" s="51"/>
      <c r="G344" s="52"/>
      <c r="H344" s="37"/>
      <c r="I344" s="18"/>
      <c r="J344" s="37"/>
      <c r="K344" s="10"/>
      <c r="L344" s="10"/>
      <c r="M344" s="10"/>
      <c r="N344" s="10"/>
      <c r="O344" s="10"/>
      <c r="P344" s="10"/>
      <c r="Q344" s="10"/>
      <c r="R344" s="10"/>
      <c r="S344" s="10"/>
      <c r="T344" s="58">
        <v>2080</v>
      </c>
      <c r="U344" s="11">
        <f t="shared" si="32"/>
        <v>0</v>
      </c>
      <c r="V344" s="11">
        <f t="shared" si="33"/>
        <v>0</v>
      </c>
      <c r="W344" s="11">
        <f t="shared" si="50"/>
        <v>0</v>
      </c>
      <c r="X344" s="7">
        <f t="shared" si="51"/>
        <v>0</v>
      </c>
      <c r="Y344" s="139">
        <f t="shared" si="52"/>
        <v>0</v>
      </c>
    </row>
    <row r="345" spans="1:25" hidden="1" x14ac:dyDescent="0.25">
      <c r="A345">
        <f t="shared" si="49"/>
        <v>39</v>
      </c>
      <c r="B345" s="136"/>
      <c r="C345" s="48"/>
      <c r="D345" s="50"/>
      <c r="E345" s="51"/>
      <c r="F345" s="51"/>
      <c r="G345" s="52"/>
      <c r="H345" s="37"/>
      <c r="I345" s="18"/>
      <c r="J345" s="37"/>
      <c r="K345" s="10"/>
      <c r="L345" s="10"/>
      <c r="M345" s="10"/>
      <c r="N345" s="10"/>
      <c r="O345" s="10"/>
      <c r="P345" s="10"/>
      <c r="Q345" s="10"/>
      <c r="R345" s="10"/>
      <c r="S345" s="10"/>
      <c r="T345" s="58">
        <v>2080</v>
      </c>
      <c r="U345" s="11">
        <f t="shared" si="32"/>
        <v>0</v>
      </c>
      <c r="V345" s="11">
        <f t="shared" si="33"/>
        <v>0</v>
      </c>
      <c r="W345" s="11">
        <f t="shared" si="40"/>
        <v>0</v>
      </c>
      <c r="X345" s="7">
        <f t="shared" si="41"/>
        <v>0</v>
      </c>
      <c r="Y345" s="139">
        <f t="shared" si="42"/>
        <v>0</v>
      </c>
    </row>
    <row r="346" spans="1:25" hidden="1" x14ac:dyDescent="0.25">
      <c r="A346">
        <f t="shared" si="49"/>
        <v>40</v>
      </c>
      <c r="B346" s="136"/>
      <c r="C346" s="48"/>
      <c r="D346" s="50"/>
      <c r="E346" s="51"/>
      <c r="F346" s="51"/>
      <c r="G346" s="52"/>
      <c r="H346" s="37"/>
      <c r="I346" s="18"/>
      <c r="J346" s="37"/>
      <c r="K346" s="10"/>
      <c r="L346" s="10"/>
      <c r="M346" s="10"/>
      <c r="N346" s="10"/>
      <c r="O346" s="10"/>
      <c r="P346" s="10"/>
      <c r="Q346" s="10"/>
      <c r="R346" s="10"/>
      <c r="S346" s="10"/>
      <c r="T346" s="58">
        <v>2080</v>
      </c>
      <c r="U346" s="11">
        <f t="shared" si="32"/>
        <v>0</v>
      </c>
      <c r="V346" s="11">
        <f t="shared" si="33"/>
        <v>0</v>
      </c>
      <c r="W346" s="11">
        <f t="shared" si="40"/>
        <v>0</v>
      </c>
      <c r="X346" s="7">
        <f t="shared" si="41"/>
        <v>0</v>
      </c>
      <c r="Y346" s="139">
        <f t="shared" si="42"/>
        <v>0</v>
      </c>
    </row>
    <row r="347" spans="1:25" ht="15.75" thickBot="1" x14ac:dyDescent="0.3">
      <c r="A347" s="192"/>
      <c r="B347" s="390"/>
      <c r="C347" s="391"/>
      <c r="D347" s="142" t="str">
        <f>IFERROR(AVERAGE(D301:D346),"")</f>
        <v/>
      </c>
      <c r="E347" s="143">
        <f>COUNT(D301:D346)</f>
        <v>0</v>
      </c>
      <c r="F347" s="142"/>
      <c r="G347" s="142"/>
      <c r="H347" s="144">
        <f>COUNTIF(H301:H346, "New Hire") + COUNTIF(H301:H346, "Incumbent")</f>
        <v>0</v>
      </c>
      <c r="I347" s="144"/>
      <c r="J347" s="144"/>
      <c r="K347" s="145">
        <f t="shared" ref="K347:R347" si="53">SUM(K301:K346)</f>
        <v>0</v>
      </c>
      <c r="L347" s="145">
        <f t="shared" si="53"/>
        <v>0</v>
      </c>
      <c r="M347" s="145">
        <f t="shared" si="53"/>
        <v>0</v>
      </c>
      <c r="N347" s="145">
        <f t="shared" si="53"/>
        <v>0</v>
      </c>
      <c r="O347" s="145">
        <f t="shared" si="53"/>
        <v>0</v>
      </c>
      <c r="P347" s="145">
        <f t="shared" si="53"/>
        <v>0</v>
      </c>
      <c r="Q347" s="145">
        <f t="shared" si="53"/>
        <v>0</v>
      </c>
      <c r="R347" s="145">
        <f t="shared" si="53"/>
        <v>0</v>
      </c>
      <c r="S347" s="142" t="str">
        <f>IFERROR(AVERAGE(S301:S346),"")</f>
        <v/>
      </c>
      <c r="T347" s="140">
        <f>COUNT(S301:S346)</f>
        <v>0</v>
      </c>
      <c r="U347" s="141">
        <f>SUM(U301:U346)</f>
        <v>0</v>
      </c>
      <c r="V347" s="141">
        <f>SUM(V301:V346)</f>
        <v>0</v>
      </c>
      <c r="W347" s="146">
        <f>SUM(W301:W346)</f>
        <v>0</v>
      </c>
      <c r="X347" s="146">
        <f>SUM(X301:X346)</f>
        <v>0</v>
      </c>
      <c r="Y347" s="147">
        <f>SUM(Y301:Y346)</f>
        <v>0</v>
      </c>
    </row>
    <row r="348" spans="1:25" ht="26.25" customHeight="1" thickBot="1" x14ac:dyDescent="0.35">
      <c r="A348" s="192"/>
      <c r="B348" s="282"/>
      <c r="C348" s="283"/>
      <c r="D348" s="283"/>
      <c r="E348" s="283"/>
      <c r="F348" s="283"/>
      <c r="G348" s="283"/>
      <c r="H348" s="283"/>
      <c r="I348" s="283"/>
      <c r="J348" s="283"/>
      <c r="K348" s="283"/>
      <c r="L348" s="283"/>
      <c r="M348" s="283"/>
      <c r="N348" s="283"/>
      <c r="O348" s="283"/>
      <c r="P348" s="283"/>
      <c r="Q348" s="283"/>
      <c r="R348" s="283"/>
      <c r="S348" s="283"/>
      <c r="T348" s="283"/>
      <c r="U348" s="283"/>
      <c r="V348" s="239" t="s">
        <v>53</v>
      </c>
      <c r="W348" s="148">
        <f>W347+W292+W113</f>
        <v>0</v>
      </c>
      <c r="X348" s="148">
        <f>X347+X292+X113</f>
        <v>0</v>
      </c>
      <c r="Y348" s="149">
        <f>Y347+Y292+Y113</f>
        <v>0</v>
      </c>
    </row>
    <row r="349" spans="1:25" ht="15.75" customHeight="1" thickBot="1" x14ac:dyDescent="0.3">
      <c r="B349" s="240"/>
      <c r="C349" s="231"/>
      <c r="D349" s="231"/>
      <c r="E349" s="231"/>
      <c r="F349" s="231"/>
      <c r="G349" s="231"/>
      <c r="H349" s="231"/>
      <c r="I349" s="231"/>
      <c r="J349" s="231"/>
      <c r="K349" s="231"/>
      <c r="L349" s="231"/>
      <c r="M349" s="231"/>
      <c r="N349" s="231"/>
      <c r="O349" s="231"/>
      <c r="P349" s="231"/>
      <c r="Q349" s="231"/>
      <c r="R349" s="231"/>
      <c r="S349" s="231"/>
      <c r="T349" s="231"/>
      <c r="U349" s="231"/>
      <c r="V349" s="281"/>
      <c r="W349" s="281"/>
      <c r="X349" s="281"/>
      <c r="Y349" s="279"/>
    </row>
    <row r="350" spans="1:25" ht="15" customHeight="1" x14ac:dyDescent="0.25">
      <c r="B350" s="240"/>
      <c r="C350" s="231"/>
      <c r="D350" s="231"/>
      <c r="E350" s="231"/>
      <c r="F350" s="231"/>
      <c r="G350" s="231"/>
      <c r="H350" s="231"/>
      <c r="I350" s="231"/>
      <c r="J350" s="231"/>
      <c r="K350" s="231"/>
      <c r="L350" s="231"/>
      <c r="M350" s="231"/>
      <c r="N350" s="231"/>
      <c r="O350" s="231"/>
      <c r="P350" s="231"/>
      <c r="Q350" s="231"/>
      <c r="R350" s="231"/>
      <c r="S350" s="231"/>
      <c r="T350" s="339" t="s">
        <v>54</v>
      </c>
      <c r="U350" s="340"/>
      <c r="V350" s="340"/>
      <c r="W350" s="340"/>
      <c r="X350" s="341"/>
      <c r="Y350" s="279"/>
    </row>
    <row r="351" spans="1:25" ht="15" customHeight="1" thickBot="1" x14ac:dyDescent="0.3">
      <c r="B351" s="240"/>
      <c r="C351" s="231"/>
      <c r="D351" s="231"/>
      <c r="E351" s="231"/>
      <c r="F351" s="231"/>
      <c r="G351" s="231"/>
      <c r="H351" s="231"/>
      <c r="I351" s="231"/>
      <c r="J351" s="231"/>
      <c r="K351" s="231"/>
      <c r="L351" s="231"/>
      <c r="M351" s="231"/>
      <c r="N351" s="231"/>
      <c r="O351" s="231"/>
      <c r="P351" s="231"/>
      <c r="Q351" s="231"/>
      <c r="R351" s="231"/>
      <c r="S351" s="231"/>
      <c r="T351" s="342"/>
      <c r="U351" s="343"/>
      <c r="V351" s="343"/>
      <c r="W351" s="343"/>
      <c r="X351" s="344"/>
      <c r="Y351" s="279"/>
    </row>
    <row r="352" spans="1:25" ht="24" customHeight="1" thickBot="1" x14ac:dyDescent="0.3">
      <c r="B352" s="240"/>
      <c r="C352" s="231"/>
      <c r="D352" s="231"/>
      <c r="E352" s="231"/>
      <c r="F352" s="231"/>
      <c r="G352" s="231"/>
      <c r="H352" s="231"/>
      <c r="I352" s="231"/>
      <c r="J352" s="231"/>
      <c r="K352" s="231"/>
      <c r="L352" s="231"/>
      <c r="M352" s="231"/>
      <c r="N352" s="231"/>
      <c r="O352" s="231"/>
      <c r="P352" s="231"/>
      <c r="Q352" s="231"/>
      <c r="R352" s="231"/>
      <c r="S352" s="231"/>
      <c r="T352" s="287" t="s">
        <v>55</v>
      </c>
      <c r="U352" s="289"/>
      <c r="V352" s="289"/>
      <c r="W352" s="287">
        <f>X348</f>
        <v>0</v>
      </c>
      <c r="X352" s="288"/>
      <c r="Y352" s="279"/>
    </row>
    <row r="353" spans="2:25" ht="18.75" x14ac:dyDescent="0.25">
      <c r="B353" s="240"/>
      <c r="C353" s="231"/>
      <c r="D353" s="231"/>
      <c r="E353" s="231"/>
      <c r="F353" s="231"/>
      <c r="G353" s="231"/>
      <c r="H353" s="231"/>
      <c r="I353" s="231"/>
      <c r="J353" s="231"/>
      <c r="K353" s="231"/>
      <c r="L353" s="231"/>
      <c r="M353" s="231"/>
      <c r="N353" s="231"/>
      <c r="O353" s="231"/>
      <c r="P353" s="231"/>
      <c r="Q353" s="231"/>
      <c r="R353" s="231"/>
      <c r="S353" s="231"/>
      <c r="T353" s="284" t="s">
        <v>56</v>
      </c>
      <c r="U353" s="285"/>
      <c r="V353" s="285"/>
      <c r="W353" s="285"/>
      <c r="X353" s="286"/>
      <c r="Y353" s="279"/>
    </row>
    <row r="354" spans="2:25" ht="16.5" customHeight="1" x14ac:dyDescent="0.25">
      <c r="B354" s="240"/>
      <c r="C354" s="231"/>
      <c r="D354" s="231"/>
      <c r="E354" s="231"/>
      <c r="F354" s="231"/>
      <c r="G354" s="231"/>
      <c r="H354" s="231"/>
      <c r="I354" s="231"/>
      <c r="J354" s="231"/>
      <c r="K354" s="231"/>
      <c r="L354" s="231"/>
      <c r="M354" s="231"/>
      <c r="N354" s="231"/>
      <c r="O354" s="231"/>
      <c r="P354" s="231"/>
      <c r="Q354" s="231"/>
      <c r="R354" s="231"/>
      <c r="S354" s="231"/>
      <c r="T354" s="313" t="s">
        <v>57</v>
      </c>
      <c r="U354" s="314"/>
      <c r="V354" s="314"/>
      <c r="W354" s="314"/>
      <c r="X354" s="81">
        <f>'Verification Form'!AG14</f>
        <v>0</v>
      </c>
      <c r="Y354" s="279"/>
    </row>
    <row r="355" spans="2:25" ht="15.75" customHeight="1" x14ac:dyDescent="0.25">
      <c r="B355" s="240"/>
      <c r="C355" s="231"/>
      <c r="D355" s="231"/>
      <c r="E355" s="231"/>
      <c r="F355" s="231"/>
      <c r="G355" s="231"/>
      <c r="H355" s="231"/>
      <c r="I355" s="231"/>
      <c r="J355" s="231"/>
      <c r="K355" s="231"/>
      <c r="L355" s="231"/>
      <c r="M355" s="231"/>
      <c r="N355" s="231"/>
      <c r="O355" s="231"/>
      <c r="P355" s="231"/>
      <c r="Q355" s="231"/>
      <c r="R355" s="231"/>
      <c r="S355" s="231"/>
      <c r="T355" s="313" t="s">
        <v>3</v>
      </c>
      <c r="U355" s="314"/>
      <c r="V355" s="314"/>
      <c r="W355" s="314"/>
      <c r="X355" s="81">
        <f>'Verification Form'!AG15</f>
        <v>0</v>
      </c>
      <c r="Y355" s="279"/>
    </row>
    <row r="356" spans="2:25" ht="15.75" customHeight="1" x14ac:dyDescent="0.25">
      <c r="B356" s="240"/>
      <c r="C356" s="231"/>
      <c r="D356" s="231"/>
      <c r="E356" s="231"/>
      <c r="F356" s="231"/>
      <c r="G356" s="231"/>
      <c r="H356" s="231"/>
      <c r="I356" s="231"/>
      <c r="J356" s="231"/>
      <c r="K356" s="231"/>
      <c r="L356" s="231"/>
      <c r="M356" s="231"/>
      <c r="N356" s="231"/>
      <c r="O356" s="231"/>
      <c r="P356" s="231"/>
      <c r="Q356" s="231"/>
      <c r="R356" s="231"/>
      <c r="S356" s="231"/>
      <c r="T356" s="313" t="s">
        <v>58</v>
      </c>
      <c r="U356" s="314"/>
      <c r="V356" s="314"/>
      <c r="W356" s="314"/>
      <c r="X356" s="81">
        <f>'Verification Form'!AG16</f>
        <v>0</v>
      </c>
      <c r="Y356" s="279"/>
    </row>
    <row r="357" spans="2:25" ht="15" customHeight="1" x14ac:dyDescent="0.25">
      <c r="B357" s="240"/>
      <c r="C357" s="231"/>
      <c r="D357" s="231"/>
      <c r="E357" s="231"/>
      <c r="F357" s="231"/>
      <c r="G357" s="231"/>
      <c r="H357" s="231"/>
      <c r="I357" s="231"/>
      <c r="J357" s="231"/>
      <c r="K357" s="231"/>
      <c r="L357" s="231"/>
      <c r="M357" s="231"/>
      <c r="N357" s="231"/>
      <c r="O357" s="231"/>
      <c r="P357" s="231"/>
      <c r="Q357" s="231"/>
      <c r="R357" s="231"/>
      <c r="S357" s="231"/>
      <c r="T357" s="313" t="s">
        <v>59</v>
      </c>
      <c r="U357" s="314"/>
      <c r="V357" s="314"/>
      <c r="W357" s="314"/>
      <c r="X357" s="81">
        <f>'Verification Form'!AG17</f>
        <v>0</v>
      </c>
      <c r="Y357" s="279"/>
    </row>
    <row r="358" spans="2:25" ht="15.75" customHeight="1" thickBot="1" x14ac:dyDescent="0.3">
      <c r="B358" s="240"/>
      <c r="C358" s="231"/>
      <c r="D358" s="231"/>
      <c r="E358" s="231"/>
      <c r="F358" s="231"/>
      <c r="G358" s="231"/>
      <c r="H358" s="231"/>
      <c r="I358" s="231"/>
      <c r="J358" s="231"/>
      <c r="K358" s="231"/>
      <c r="L358" s="231"/>
      <c r="M358" s="231"/>
      <c r="N358" s="231"/>
      <c r="O358" s="231"/>
      <c r="P358" s="231"/>
      <c r="Q358" s="231"/>
      <c r="R358" s="231"/>
      <c r="S358" s="231"/>
      <c r="T358" s="366" t="s">
        <v>60</v>
      </c>
      <c r="U358" s="367"/>
      <c r="V358" s="367"/>
      <c r="W358" s="367"/>
      <c r="X358" s="82">
        <f>'Verification Form'!AG18</f>
        <v>0</v>
      </c>
      <c r="Y358" s="279"/>
    </row>
    <row r="359" spans="2:25" ht="22.5" customHeight="1" thickBot="1" x14ac:dyDescent="0.3">
      <c r="B359" s="241"/>
      <c r="C359" s="242"/>
      <c r="D359" s="242"/>
      <c r="E359" s="242"/>
      <c r="F359" s="242"/>
      <c r="G359" s="242"/>
      <c r="H359" s="242"/>
      <c r="I359" s="242"/>
      <c r="J359" s="242"/>
      <c r="K359" s="242"/>
      <c r="L359" s="242"/>
      <c r="M359" s="242"/>
      <c r="N359" s="242"/>
      <c r="O359" s="242"/>
      <c r="P359" s="242"/>
      <c r="Q359" s="242"/>
      <c r="R359" s="242"/>
      <c r="S359" s="242"/>
      <c r="T359" s="290" t="s">
        <v>61</v>
      </c>
      <c r="U359" s="291"/>
      <c r="V359" s="291"/>
      <c r="W359" s="291"/>
      <c r="X359" s="83">
        <f>SUM(X354:X358)</f>
        <v>0</v>
      </c>
      <c r="Y359" s="280"/>
    </row>
    <row r="360" spans="2:25" ht="15" customHeight="1" x14ac:dyDescent="0.25">
      <c r="U360" s="60"/>
    </row>
    <row r="361" spans="2:25" ht="15.75" customHeight="1" x14ac:dyDescent="0.25">
      <c r="U361" s="60"/>
    </row>
    <row r="362" spans="2:25" ht="15" customHeight="1" x14ac:dyDescent="0.25">
      <c r="U362" s="60"/>
    </row>
    <row r="363" spans="2:25" ht="15" customHeight="1" x14ac:dyDescent="0.25">
      <c r="U363" s="60"/>
    </row>
    <row r="364" spans="2:25" ht="15.75" customHeight="1" x14ac:dyDescent="0.25">
      <c r="U364" s="60"/>
    </row>
    <row r="365" spans="2:25" ht="15" customHeight="1" x14ac:dyDescent="0.25">
      <c r="U365" s="60"/>
    </row>
    <row r="366" spans="2:25" ht="15" customHeight="1" x14ac:dyDescent="0.25">
      <c r="U366" s="60"/>
    </row>
    <row r="367" spans="2:25" x14ac:dyDescent="0.25">
      <c r="U367" s="60"/>
    </row>
  </sheetData>
  <sheetProtection algorithmName="SHA-512" hashValue="zvatrYRmdcR4kQxXaRds/zxrnIKZRxqqu7WEF+HcE/v0aa7Js0JOOR/YXLzG+Riei9A7mSw/YqPP81MSwc798Q==" saltValue="/Wm2mbSkiqt4nP0eP44G3Q==" spinCount="100000" sheet="1" objects="1" scenarios="1" formatColumns="0" formatRows="0"/>
  <mergeCells count="67">
    <mergeCell ref="B292:C292"/>
    <mergeCell ref="B347:C347"/>
    <mergeCell ref="C296:C300"/>
    <mergeCell ref="B8:B12"/>
    <mergeCell ref="B118:B122"/>
    <mergeCell ref="B296:B300"/>
    <mergeCell ref="B294:Y294"/>
    <mergeCell ref="H296:H300"/>
    <mergeCell ref="B115:Y116"/>
    <mergeCell ref="Y118:Y122"/>
    <mergeCell ref="E118:E122"/>
    <mergeCell ref="Y296:Y300"/>
    <mergeCell ref="V296:V300"/>
    <mergeCell ref="C8:C12"/>
    <mergeCell ref="C118:C122"/>
    <mergeCell ref="Y8:Y12"/>
    <mergeCell ref="F118:F122"/>
    <mergeCell ref="D118:D122"/>
    <mergeCell ref="E8:E12"/>
    <mergeCell ref="S118:U121"/>
    <mergeCell ref="F8:F12"/>
    <mergeCell ref="G118:G122"/>
    <mergeCell ref="H117:R117"/>
    <mergeCell ref="G8:G12"/>
    <mergeCell ref="T356:W356"/>
    <mergeCell ref="T357:W357"/>
    <mergeCell ref="T358:W358"/>
    <mergeCell ref="J296:J300"/>
    <mergeCell ref="S117:U117"/>
    <mergeCell ref="H1:Y5"/>
    <mergeCell ref="B1:G1"/>
    <mergeCell ref="B2:C2"/>
    <mergeCell ref="B3:C3"/>
    <mergeCell ref="T350:X351"/>
    <mergeCell ref="D8:D12"/>
    <mergeCell ref="K295:R295"/>
    <mergeCell ref="I296:I300"/>
    <mergeCell ref="D296:D300"/>
    <mergeCell ref="E296:E300"/>
    <mergeCell ref="F296:F300"/>
    <mergeCell ref="G296:G300"/>
    <mergeCell ref="W296:W300"/>
    <mergeCell ref="X296:X300"/>
    <mergeCell ref="X8:X12"/>
    <mergeCell ref="W118:W122"/>
    <mergeCell ref="B4:C4"/>
    <mergeCell ref="B5:C5"/>
    <mergeCell ref="D2:G2"/>
    <mergeCell ref="D3:G3"/>
    <mergeCell ref="D4:G4"/>
    <mergeCell ref="D5:G5"/>
    <mergeCell ref="B7:Y7"/>
    <mergeCell ref="B6:Y6"/>
    <mergeCell ref="Y349:Y359"/>
    <mergeCell ref="V349:X349"/>
    <mergeCell ref="B348:U348"/>
    <mergeCell ref="T353:X353"/>
    <mergeCell ref="W352:X352"/>
    <mergeCell ref="T352:V352"/>
    <mergeCell ref="T359:W359"/>
    <mergeCell ref="V118:V122"/>
    <mergeCell ref="X118:X122"/>
    <mergeCell ref="W8:W12"/>
    <mergeCell ref="S296:U299"/>
    <mergeCell ref="S295:U295"/>
    <mergeCell ref="T354:W354"/>
    <mergeCell ref="T355:W355"/>
  </mergeCells>
  <dataValidations count="5">
    <dataValidation type="list" allowBlank="1" showInputMessage="1" showErrorMessage="1" sqref="H11:V11 H121:R121 K299:R299" xr:uid="{7830691F-A0BA-453C-AC43-CEEE0340AD58}">
      <formula1>"Online, On Site, Provider Site in MI, Provider Site out of MI"</formula1>
    </dataValidation>
    <dataValidation type="list" allowBlank="1" showInputMessage="1" showErrorMessage="1" sqref="D3:G3" xr:uid="{4052CD33-D0AD-472F-8299-9F9AEF05836E}">
      <formula1>"Allegan, Barry, Ionia, Kent, Montcalm, Muskegon, Ottawa, Other"</formula1>
    </dataValidation>
    <dataValidation type="list" allowBlank="1" showInputMessage="1" showErrorMessage="1" sqref="D4:G4" xr:uid="{414CFD54-7291-4053-81B7-D7877B2D569D}">
      <formula1>"Minority-owned, Women-owned, Veteran-owned, Individual With a Disability (IWD) owned, Geographically-Disadvantaged Business Enterprise, N/A"</formula1>
    </dataValidation>
    <dataValidation type="list" allowBlank="1" showInputMessage="1" showErrorMessage="1" sqref="D5:G5" xr:uid="{CCA111C1-67B2-4397-ACB3-D5CEEF75F333}">
      <formula1>"Agribusiness, Construction, Education, Energy, Healthcare, Information Technology, Hospitality, Outdoor Recreation, Manufacturing, Mobility, Other"</formula1>
    </dataValidation>
    <dataValidation type="list" allowBlank="1" showInputMessage="1" showErrorMessage="1" sqref="G13:G112 G123:G291 J301:J346" xr:uid="{A78D41FC-CC78-4D5D-9823-D7FBECA49FB7}">
      <formula1>"College Credit, Non-college Credit"</formula1>
    </dataValidation>
  </dataValidations>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396B97EC-7C11-4A40-841D-6C625537954B}">
          <x14:formula1>
            <xm:f>Sheet1!$A$2:$A$3</xm:f>
          </x14:formula1>
          <xm:sqref>G121 F11 J299</xm:sqref>
        </x14:dataValidation>
        <x14:dataValidation type="list" allowBlank="1" showInputMessage="1" showErrorMessage="1" xr:uid="{9E476692-0CC9-4D9B-B784-13A76A7E0B53}">
          <x14:formula1>
            <xm:f>Sheet1!$B$2:$B$3</xm:f>
          </x14:formula1>
          <xm:sqref>H301:H346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075F5-DC22-4FB1-9504-75A23F87A13A}">
  <dimension ref="A1:E735"/>
  <sheetViews>
    <sheetView workbookViewId="0">
      <selection activeCell="E630" sqref="E630"/>
    </sheetView>
  </sheetViews>
  <sheetFormatPr defaultRowHeight="16.5" customHeight="1" x14ac:dyDescent="0.25"/>
  <cols>
    <col min="1" max="1" width="31.28515625" customWidth="1"/>
    <col min="2" max="2" width="27.28515625" customWidth="1"/>
    <col min="3" max="3" width="23.85546875" customWidth="1"/>
    <col min="4" max="4" width="45.28515625" customWidth="1"/>
    <col min="5" max="5" width="49.85546875" style="112" customWidth="1"/>
  </cols>
  <sheetData>
    <row r="1" spans="1:5" ht="45" customHeight="1" thickBot="1" x14ac:dyDescent="0.3">
      <c r="A1" s="468" t="s">
        <v>62</v>
      </c>
      <c r="B1" s="469"/>
      <c r="C1" s="469"/>
      <c r="D1" s="469"/>
      <c r="E1" s="470"/>
    </row>
    <row r="2" spans="1:5" s="87" customFormat="1" ht="30" customHeight="1" x14ac:dyDescent="0.25">
      <c r="A2" s="459" t="s">
        <v>63</v>
      </c>
      <c r="B2" s="460"/>
      <c r="C2" s="460"/>
      <c r="D2" s="460"/>
      <c r="E2" s="461"/>
    </row>
    <row r="3" spans="1:5" s="88" customFormat="1" ht="16.5" customHeight="1" x14ac:dyDescent="0.25">
      <c r="A3" s="471" t="s">
        <v>64</v>
      </c>
      <c r="B3" s="472"/>
      <c r="C3" s="472"/>
      <c r="D3" s="472"/>
      <c r="E3" s="473"/>
    </row>
    <row r="4" spans="1:5" s="88" customFormat="1" ht="16.5" customHeight="1" x14ac:dyDescent="0.25">
      <c r="A4" s="482" t="s">
        <v>65</v>
      </c>
      <c r="B4" s="483"/>
      <c r="C4" s="484"/>
      <c r="D4" s="480" t="s">
        <v>66</v>
      </c>
      <c r="E4" s="481"/>
    </row>
    <row r="5" spans="1:5" ht="16.5" customHeight="1" thickBot="1" x14ac:dyDescent="0.3">
      <c r="A5" s="420" t="s">
        <v>63</v>
      </c>
      <c r="B5" s="421"/>
      <c r="C5" s="422"/>
      <c r="D5" s="423">
        <f>SUM('Training Plan'!Y113+'Verification Form'!AL12)</f>
        <v>0</v>
      </c>
      <c r="E5" s="424"/>
    </row>
    <row r="6" spans="1:5" ht="19.5" thickBot="1" x14ac:dyDescent="0.35">
      <c r="A6" s="425" t="s">
        <v>67</v>
      </c>
      <c r="B6" s="426"/>
      <c r="C6" s="426"/>
      <c r="D6" s="427"/>
      <c r="E6" s="89">
        <f>D5</f>
        <v>0</v>
      </c>
    </row>
    <row r="7" spans="1:5" ht="16.5" customHeight="1" x14ac:dyDescent="0.25">
      <c r="A7" s="477"/>
      <c r="B7" s="478"/>
      <c r="C7" s="478"/>
      <c r="D7" s="478"/>
      <c r="E7" s="479"/>
    </row>
    <row r="8" spans="1:5" s="87" customFormat="1" ht="30" customHeight="1" x14ac:dyDescent="0.25">
      <c r="A8" s="465" t="s">
        <v>68</v>
      </c>
      <c r="B8" s="466"/>
      <c r="C8" s="466"/>
      <c r="D8" s="466"/>
      <c r="E8" s="467"/>
    </row>
    <row r="9" spans="1:5" s="88" customFormat="1" ht="16.5" customHeight="1" x14ac:dyDescent="0.25">
      <c r="A9" s="456" t="s">
        <v>69</v>
      </c>
      <c r="B9" s="457"/>
      <c r="C9" s="457"/>
      <c r="D9" s="457"/>
      <c r="E9" s="458"/>
    </row>
    <row r="10" spans="1:5" ht="16.5" customHeight="1" x14ac:dyDescent="0.25">
      <c r="A10" s="248" t="s">
        <v>21</v>
      </c>
      <c r="B10" s="249" t="s">
        <v>70</v>
      </c>
      <c r="C10" s="249" t="s">
        <v>60</v>
      </c>
      <c r="D10" s="90" t="s">
        <v>71</v>
      </c>
      <c r="E10" s="250" t="s">
        <v>66</v>
      </c>
    </row>
    <row r="11" spans="1:5" ht="16.5" customHeight="1" x14ac:dyDescent="0.25">
      <c r="A11" s="251" t="s">
        <v>72</v>
      </c>
      <c r="B11" s="252">
        <v>2</v>
      </c>
      <c r="C11" s="253">
        <v>25</v>
      </c>
      <c r="D11" s="91">
        <v>5</v>
      </c>
      <c r="E11" s="254">
        <f>B11*C11*D11</f>
        <v>250</v>
      </c>
    </row>
    <row r="12" spans="1:5" ht="16.5" customHeight="1" x14ac:dyDescent="0.25">
      <c r="A12" s="251" t="s">
        <v>73</v>
      </c>
      <c r="B12" s="252">
        <v>3</v>
      </c>
      <c r="C12" s="253">
        <v>24.25</v>
      </c>
      <c r="D12" s="91">
        <v>16</v>
      </c>
      <c r="E12" s="254">
        <f>B12*C12*D12</f>
        <v>1164</v>
      </c>
    </row>
    <row r="13" spans="1:5" ht="16.5" customHeight="1" x14ac:dyDescent="0.25">
      <c r="A13" s="255"/>
      <c r="B13" s="256"/>
      <c r="C13" s="257"/>
      <c r="D13" s="122"/>
      <c r="E13" s="258">
        <f t="shared" ref="E13:E76" si="0">B13*C13*D13</f>
        <v>0</v>
      </c>
    </row>
    <row r="14" spans="1:5" ht="16.5" customHeight="1" x14ac:dyDescent="0.25">
      <c r="A14" s="255"/>
      <c r="B14" s="256"/>
      <c r="C14" s="257"/>
      <c r="D14" s="122"/>
      <c r="E14" s="258">
        <f t="shared" si="0"/>
        <v>0</v>
      </c>
    </row>
    <row r="15" spans="1:5" ht="16.5" customHeight="1" x14ac:dyDescent="0.25">
      <c r="A15" s="255"/>
      <c r="B15" s="256"/>
      <c r="C15" s="257"/>
      <c r="D15" s="122"/>
      <c r="E15" s="258">
        <f t="shared" si="0"/>
        <v>0</v>
      </c>
    </row>
    <row r="16" spans="1:5" ht="16.5" customHeight="1" x14ac:dyDescent="0.25">
      <c r="A16" s="255"/>
      <c r="B16" s="256"/>
      <c r="C16" s="257"/>
      <c r="D16" s="122"/>
      <c r="E16" s="258">
        <f t="shared" si="0"/>
        <v>0</v>
      </c>
    </row>
    <row r="17" spans="1:5" ht="16.5" customHeight="1" x14ac:dyDescent="0.25">
      <c r="A17" s="255"/>
      <c r="B17" s="256"/>
      <c r="C17" s="257"/>
      <c r="D17" s="122"/>
      <c r="E17" s="258">
        <f t="shared" si="0"/>
        <v>0</v>
      </c>
    </row>
    <row r="18" spans="1:5" ht="16.5" customHeight="1" x14ac:dyDescent="0.25">
      <c r="A18" s="255"/>
      <c r="B18" s="256"/>
      <c r="C18" s="257"/>
      <c r="D18" s="122"/>
      <c r="E18" s="258">
        <f t="shared" si="0"/>
        <v>0</v>
      </c>
    </row>
    <row r="19" spans="1:5" ht="16.5" customHeight="1" x14ac:dyDescent="0.25">
      <c r="A19" s="255"/>
      <c r="B19" s="256"/>
      <c r="C19" s="257"/>
      <c r="D19" s="122"/>
      <c r="E19" s="258">
        <f t="shared" si="0"/>
        <v>0</v>
      </c>
    </row>
    <row r="20" spans="1:5" ht="16.5" customHeight="1" x14ac:dyDescent="0.25">
      <c r="A20" s="255"/>
      <c r="B20" s="256"/>
      <c r="C20" s="257"/>
      <c r="D20" s="122"/>
      <c r="E20" s="258">
        <f t="shared" si="0"/>
        <v>0</v>
      </c>
    </row>
    <row r="21" spans="1:5" ht="16.5" customHeight="1" x14ac:dyDescent="0.25">
      <c r="A21" s="255"/>
      <c r="B21" s="256"/>
      <c r="C21" s="257"/>
      <c r="D21" s="122"/>
      <c r="E21" s="258">
        <f t="shared" si="0"/>
        <v>0</v>
      </c>
    </row>
    <row r="22" spans="1:5" ht="16.5" customHeight="1" x14ac:dyDescent="0.25">
      <c r="A22" s="255"/>
      <c r="B22" s="256"/>
      <c r="C22" s="257"/>
      <c r="D22" s="122"/>
      <c r="E22" s="258">
        <f t="shared" si="0"/>
        <v>0</v>
      </c>
    </row>
    <row r="23" spans="1:5" ht="16.5" customHeight="1" x14ac:dyDescent="0.25">
      <c r="A23" s="255"/>
      <c r="B23" s="256"/>
      <c r="C23" s="257"/>
      <c r="D23" s="122"/>
      <c r="E23" s="258">
        <f t="shared" si="0"/>
        <v>0</v>
      </c>
    </row>
    <row r="24" spans="1:5" ht="16.5" customHeight="1" x14ac:dyDescent="0.25">
      <c r="A24" s="255"/>
      <c r="B24" s="256"/>
      <c r="C24" s="257"/>
      <c r="D24" s="122"/>
      <c r="E24" s="258">
        <f t="shared" si="0"/>
        <v>0</v>
      </c>
    </row>
    <row r="25" spans="1:5" ht="16.5" customHeight="1" x14ac:dyDescent="0.25">
      <c r="A25" s="255"/>
      <c r="B25" s="256"/>
      <c r="C25" s="257"/>
      <c r="D25" s="122"/>
      <c r="E25" s="258">
        <f t="shared" si="0"/>
        <v>0</v>
      </c>
    </row>
    <row r="26" spans="1:5" ht="16.5" customHeight="1" x14ac:dyDescent="0.25">
      <c r="A26" s="255"/>
      <c r="B26" s="256"/>
      <c r="C26" s="257"/>
      <c r="D26" s="122"/>
      <c r="E26" s="258">
        <f t="shared" si="0"/>
        <v>0</v>
      </c>
    </row>
    <row r="27" spans="1:5" ht="16.5" customHeight="1" x14ac:dyDescent="0.25">
      <c r="A27" s="255"/>
      <c r="B27" s="256"/>
      <c r="C27" s="257"/>
      <c r="D27" s="122"/>
      <c r="E27" s="258">
        <f t="shared" si="0"/>
        <v>0</v>
      </c>
    </row>
    <row r="28" spans="1:5" ht="16.5" customHeight="1" x14ac:dyDescent="0.25">
      <c r="A28" s="255"/>
      <c r="B28" s="256"/>
      <c r="C28" s="257"/>
      <c r="D28" s="122"/>
      <c r="E28" s="258">
        <f t="shared" si="0"/>
        <v>0</v>
      </c>
    </row>
    <row r="29" spans="1:5" ht="16.5" customHeight="1" x14ac:dyDescent="0.25">
      <c r="A29" s="255"/>
      <c r="B29" s="256"/>
      <c r="C29" s="257"/>
      <c r="D29" s="122"/>
      <c r="E29" s="258">
        <f t="shared" si="0"/>
        <v>0</v>
      </c>
    </row>
    <row r="30" spans="1:5" ht="16.5" customHeight="1" x14ac:dyDescent="0.25">
      <c r="A30" s="255"/>
      <c r="B30" s="256"/>
      <c r="C30" s="257"/>
      <c r="D30" s="122"/>
      <c r="E30" s="258">
        <f t="shared" si="0"/>
        <v>0</v>
      </c>
    </row>
    <row r="31" spans="1:5" ht="16.5" customHeight="1" x14ac:dyDescent="0.25">
      <c r="A31" s="255"/>
      <c r="B31" s="256"/>
      <c r="C31" s="257"/>
      <c r="D31" s="122"/>
      <c r="E31" s="258">
        <f t="shared" si="0"/>
        <v>0</v>
      </c>
    </row>
    <row r="32" spans="1:5" ht="16.5" customHeight="1" x14ac:dyDescent="0.25">
      <c r="A32" s="255"/>
      <c r="B32" s="256"/>
      <c r="C32" s="257"/>
      <c r="D32" s="122"/>
      <c r="E32" s="258">
        <f t="shared" si="0"/>
        <v>0</v>
      </c>
    </row>
    <row r="33" spans="1:5" ht="16.5" hidden="1" customHeight="1" x14ac:dyDescent="0.25">
      <c r="A33" s="255"/>
      <c r="B33" s="256"/>
      <c r="C33" s="257"/>
      <c r="D33" s="122"/>
      <c r="E33" s="258">
        <f t="shared" si="0"/>
        <v>0</v>
      </c>
    </row>
    <row r="34" spans="1:5" ht="16.5" hidden="1" customHeight="1" x14ac:dyDescent="0.25">
      <c r="A34" s="255"/>
      <c r="B34" s="256"/>
      <c r="C34" s="257"/>
      <c r="D34" s="122"/>
      <c r="E34" s="258">
        <f t="shared" si="0"/>
        <v>0</v>
      </c>
    </row>
    <row r="35" spans="1:5" ht="16.5" hidden="1" customHeight="1" x14ac:dyDescent="0.25">
      <c r="A35" s="255"/>
      <c r="B35" s="256"/>
      <c r="C35" s="257"/>
      <c r="D35" s="122"/>
      <c r="E35" s="258">
        <f t="shared" si="0"/>
        <v>0</v>
      </c>
    </row>
    <row r="36" spans="1:5" ht="16.5" hidden="1" customHeight="1" x14ac:dyDescent="0.25">
      <c r="A36" s="255"/>
      <c r="B36" s="256"/>
      <c r="C36" s="257"/>
      <c r="D36" s="122"/>
      <c r="E36" s="258">
        <f t="shared" si="0"/>
        <v>0</v>
      </c>
    </row>
    <row r="37" spans="1:5" ht="16.5" hidden="1" customHeight="1" x14ac:dyDescent="0.25">
      <c r="A37" s="255"/>
      <c r="B37" s="256"/>
      <c r="C37" s="257"/>
      <c r="D37" s="122"/>
      <c r="E37" s="258">
        <f t="shared" si="0"/>
        <v>0</v>
      </c>
    </row>
    <row r="38" spans="1:5" ht="16.5" hidden="1" customHeight="1" x14ac:dyDescent="0.25">
      <c r="A38" s="255"/>
      <c r="B38" s="256"/>
      <c r="C38" s="257"/>
      <c r="D38" s="122"/>
      <c r="E38" s="258">
        <f t="shared" si="0"/>
        <v>0</v>
      </c>
    </row>
    <row r="39" spans="1:5" ht="16.5" hidden="1" customHeight="1" x14ac:dyDescent="0.25">
      <c r="A39" s="255"/>
      <c r="B39" s="256"/>
      <c r="C39" s="257"/>
      <c r="D39" s="122"/>
      <c r="E39" s="258">
        <f t="shared" si="0"/>
        <v>0</v>
      </c>
    </row>
    <row r="40" spans="1:5" ht="16.5" hidden="1" customHeight="1" x14ac:dyDescent="0.25">
      <c r="A40" s="255"/>
      <c r="B40" s="256"/>
      <c r="C40" s="257"/>
      <c r="D40" s="122"/>
      <c r="E40" s="258">
        <f t="shared" si="0"/>
        <v>0</v>
      </c>
    </row>
    <row r="41" spans="1:5" ht="16.5" hidden="1" customHeight="1" x14ac:dyDescent="0.25">
      <c r="A41" s="255"/>
      <c r="B41" s="256"/>
      <c r="C41" s="257"/>
      <c r="D41" s="122"/>
      <c r="E41" s="258">
        <f t="shared" si="0"/>
        <v>0</v>
      </c>
    </row>
    <row r="42" spans="1:5" ht="16.5" hidden="1" customHeight="1" x14ac:dyDescent="0.25">
      <c r="A42" s="255"/>
      <c r="B42" s="256"/>
      <c r="C42" s="257"/>
      <c r="D42" s="122"/>
      <c r="E42" s="258">
        <f t="shared" si="0"/>
        <v>0</v>
      </c>
    </row>
    <row r="43" spans="1:5" ht="16.5" hidden="1" customHeight="1" x14ac:dyDescent="0.25">
      <c r="A43" s="255"/>
      <c r="B43" s="256"/>
      <c r="C43" s="257"/>
      <c r="D43" s="122"/>
      <c r="E43" s="258">
        <f t="shared" si="0"/>
        <v>0</v>
      </c>
    </row>
    <row r="44" spans="1:5" ht="16.5" hidden="1" customHeight="1" x14ac:dyDescent="0.25">
      <c r="A44" s="255"/>
      <c r="B44" s="256"/>
      <c r="C44" s="257"/>
      <c r="D44" s="122"/>
      <c r="E44" s="258">
        <f t="shared" si="0"/>
        <v>0</v>
      </c>
    </row>
    <row r="45" spans="1:5" ht="16.5" hidden="1" customHeight="1" x14ac:dyDescent="0.25">
      <c r="A45" s="255"/>
      <c r="B45" s="256"/>
      <c r="C45" s="257"/>
      <c r="D45" s="122"/>
      <c r="E45" s="258">
        <f t="shared" si="0"/>
        <v>0</v>
      </c>
    </row>
    <row r="46" spans="1:5" ht="16.5" hidden="1" customHeight="1" x14ac:dyDescent="0.25">
      <c r="A46" s="255"/>
      <c r="B46" s="256"/>
      <c r="C46" s="257"/>
      <c r="D46" s="122"/>
      <c r="E46" s="258">
        <f t="shared" si="0"/>
        <v>0</v>
      </c>
    </row>
    <row r="47" spans="1:5" ht="16.5" hidden="1" customHeight="1" x14ac:dyDescent="0.25">
      <c r="A47" s="255"/>
      <c r="B47" s="256"/>
      <c r="C47" s="257"/>
      <c r="D47" s="122"/>
      <c r="E47" s="258">
        <f t="shared" si="0"/>
        <v>0</v>
      </c>
    </row>
    <row r="48" spans="1:5" ht="16.5" hidden="1" customHeight="1" x14ac:dyDescent="0.25">
      <c r="A48" s="255"/>
      <c r="B48" s="256"/>
      <c r="C48" s="257"/>
      <c r="D48" s="122"/>
      <c r="E48" s="258">
        <f t="shared" si="0"/>
        <v>0</v>
      </c>
    </row>
    <row r="49" spans="1:5" ht="16.5" hidden="1" customHeight="1" x14ac:dyDescent="0.25">
      <c r="A49" s="255"/>
      <c r="B49" s="256"/>
      <c r="C49" s="257"/>
      <c r="D49" s="122"/>
      <c r="E49" s="258">
        <f t="shared" si="0"/>
        <v>0</v>
      </c>
    </row>
    <row r="50" spans="1:5" ht="16.5" hidden="1" customHeight="1" x14ac:dyDescent="0.25">
      <c r="A50" s="255"/>
      <c r="B50" s="256"/>
      <c r="C50" s="257"/>
      <c r="D50" s="122"/>
      <c r="E50" s="258">
        <f t="shared" si="0"/>
        <v>0</v>
      </c>
    </row>
    <row r="51" spans="1:5" ht="16.5" hidden="1" customHeight="1" x14ac:dyDescent="0.25">
      <c r="A51" s="255"/>
      <c r="B51" s="256"/>
      <c r="C51" s="257"/>
      <c r="D51" s="122"/>
      <c r="E51" s="258">
        <f t="shared" si="0"/>
        <v>0</v>
      </c>
    </row>
    <row r="52" spans="1:5" ht="16.5" hidden="1" customHeight="1" x14ac:dyDescent="0.25">
      <c r="A52" s="255"/>
      <c r="B52" s="256"/>
      <c r="C52" s="257"/>
      <c r="D52" s="122"/>
      <c r="E52" s="258">
        <f t="shared" si="0"/>
        <v>0</v>
      </c>
    </row>
    <row r="53" spans="1:5" ht="16.5" hidden="1" customHeight="1" x14ac:dyDescent="0.25">
      <c r="A53" s="255"/>
      <c r="B53" s="256"/>
      <c r="C53" s="257"/>
      <c r="D53" s="122"/>
      <c r="E53" s="258">
        <f t="shared" si="0"/>
        <v>0</v>
      </c>
    </row>
    <row r="54" spans="1:5" ht="16.5" hidden="1" customHeight="1" x14ac:dyDescent="0.25">
      <c r="A54" s="255"/>
      <c r="B54" s="256"/>
      <c r="C54" s="257"/>
      <c r="D54" s="122"/>
      <c r="E54" s="258">
        <f t="shared" si="0"/>
        <v>0</v>
      </c>
    </row>
    <row r="55" spans="1:5" ht="16.5" hidden="1" customHeight="1" x14ac:dyDescent="0.25">
      <c r="A55" s="255"/>
      <c r="B55" s="256"/>
      <c r="C55" s="257"/>
      <c r="D55" s="122"/>
      <c r="E55" s="258">
        <f t="shared" si="0"/>
        <v>0</v>
      </c>
    </row>
    <row r="56" spans="1:5" ht="16.5" hidden="1" customHeight="1" x14ac:dyDescent="0.25">
      <c r="A56" s="255"/>
      <c r="B56" s="256"/>
      <c r="C56" s="257"/>
      <c r="D56" s="122"/>
      <c r="E56" s="258">
        <f t="shared" si="0"/>
        <v>0</v>
      </c>
    </row>
    <row r="57" spans="1:5" ht="16.5" hidden="1" customHeight="1" x14ac:dyDescent="0.25">
      <c r="A57" s="255"/>
      <c r="B57" s="256"/>
      <c r="C57" s="257"/>
      <c r="D57" s="122"/>
      <c r="E57" s="258">
        <f t="shared" si="0"/>
        <v>0</v>
      </c>
    </row>
    <row r="58" spans="1:5" ht="16.5" hidden="1" customHeight="1" x14ac:dyDescent="0.25">
      <c r="A58" s="255"/>
      <c r="B58" s="256"/>
      <c r="C58" s="257"/>
      <c r="D58" s="122"/>
      <c r="E58" s="258">
        <f t="shared" si="0"/>
        <v>0</v>
      </c>
    </row>
    <row r="59" spans="1:5" ht="16.5" hidden="1" customHeight="1" x14ac:dyDescent="0.25">
      <c r="A59" s="255"/>
      <c r="B59" s="256"/>
      <c r="C59" s="257"/>
      <c r="D59" s="122"/>
      <c r="E59" s="258">
        <f t="shared" si="0"/>
        <v>0</v>
      </c>
    </row>
    <row r="60" spans="1:5" ht="16.5" hidden="1" customHeight="1" x14ac:dyDescent="0.25">
      <c r="A60" s="255"/>
      <c r="B60" s="256"/>
      <c r="C60" s="257"/>
      <c r="D60" s="122"/>
      <c r="E60" s="258">
        <f t="shared" si="0"/>
        <v>0</v>
      </c>
    </row>
    <row r="61" spans="1:5" ht="16.5" hidden="1" customHeight="1" x14ac:dyDescent="0.25">
      <c r="A61" s="255"/>
      <c r="B61" s="256"/>
      <c r="C61" s="257"/>
      <c r="D61" s="122"/>
      <c r="E61" s="258">
        <f t="shared" si="0"/>
        <v>0</v>
      </c>
    </row>
    <row r="62" spans="1:5" ht="16.5" hidden="1" customHeight="1" x14ac:dyDescent="0.25">
      <c r="A62" s="255"/>
      <c r="B62" s="256"/>
      <c r="C62" s="257"/>
      <c r="D62" s="122"/>
      <c r="E62" s="258">
        <f t="shared" si="0"/>
        <v>0</v>
      </c>
    </row>
    <row r="63" spans="1:5" ht="16.5" hidden="1" customHeight="1" x14ac:dyDescent="0.25">
      <c r="A63" s="255"/>
      <c r="B63" s="256"/>
      <c r="C63" s="257"/>
      <c r="D63" s="122"/>
      <c r="E63" s="258">
        <f t="shared" si="0"/>
        <v>0</v>
      </c>
    </row>
    <row r="64" spans="1:5" ht="16.5" hidden="1" customHeight="1" x14ac:dyDescent="0.25">
      <c r="A64" s="255"/>
      <c r="B64" s="256"/>
      <c r="C64" s="257"/>
      <c r="D64" s="122"/>
      <c r="E64" s="258">
        <f t="shared" si="0"/>
        <v>0</v>
      </c>
    </row>
    <row r="65" spans="1:5" ht="16.5" hidden="1" customHeight="1" x14ac:dyDescent="0.25">
      <c r="A65" s="255"/>
      <c r="B65" s="256"/>
      <c r="C65" s="257"/>
      <c r="D65" s="122"/>
      <c r="E65" s="258">
        <f t="shared" si="0"/>
        <v>0</v>
      </c>
    </row>
    <row r="66" spans="1:5" ht="16.5" hidden="1" customHeight="1" x14ac:dyDescent="0.25">
      <c r="A66" s="255"/>
      <c r="B66" s="256"/>
      <c r="C66" s="257"/>
      <c r="D66" s="122"/>
      <c r="E66" s="258">
        <f t="shared" si="0"/>
        <v>0</v>
      </c>
    </row>
    <row r="67" spans="1:5" ht="16.5" hidden="1" customHeight="1" x14ac:dyDescent="0.25">
      <c r="A67" s="255"/>
      <c r="B67" s="256"/>
      <c r="C67" s="257"/>
      <c r="D67" s="122"/>
      <c r="E67" s="258">
        <f t="shared" si="0"/>
        <v>0</v>
      </c>
    </row>
    <row r="68" spans="1:5" ht="16.5" hidden="1" customHeight="1" x14ac:dyDescent="0.25">
      <c r="A68" s="255"/>
      <c r="B68" s="256"/>
      <c r="C68" s="257"/>
      <c r="D68" s="122"/>
      <c r="E68" s="258">
        <f t="shared" si="0"/>
        <v>0</v>
      </c>
    </row>
    <row r="69" spans="1:5" ht="16.5" hidden="1" customHeight="1" x14ac:dyDescent="0.25">
      <c r="A69" s="255"/>
      <c r="B69" s="256"/>
      <c r="C69" s="257"/>
      <c r="D69" s="122"/>
      <c r="E69" s="258">
        <f t="shared" si="0"/>
        <v>0</v>
      </c>
    </row>
    <row r="70" spans="1:5" ht="16.5" hidden="1" customHeight="1" x14ac:dyDescent="0.25">
      <c r="A70" s="255"/>
      <c r="B70" s="256"/>
      <c r="C70" s="257"/>
      <c r="D70" s="122"/>
      <c r="E70" s="258">
        <f t="shared" si="0"/>
        <v>0</v>
      </c>
    </row>
    <row r="71" spans="1:5" ht="16.5" hidden="1" customHeight="1" x14ac:dyDescent="0.25">
      <c r="A71" s="255"/>
      <c r="B71" s="256"/>
      <c r="C71" s="257"/>
      <c r="D71" s="122"/>
      <c r="E71" s="258">
        <f t="shared" si="0"/>
        <v>0</v>
      </c>
    </row>
    <row r="72" spans="1:5" ht="16.5" hidden="1" customHeight="1" x14ac:dyDescent="0.25">
      <c r="A72" s="255"/>
      <c r="B72" s="256"/>
      <c r="C72" s="257"/>
      <c r="D72" s="122"/>
      <c r="E72" s="258">
        <f t="shared" si="0"/>
        <v>0</v>
      </c>
    </row>
    <row r="73" spans="1:5" ht="16.5" hidden="1" customHeight="1" x14ac:dyDescent="0.25">
      <c r="A73" s="255"/>
      <c r="B73" s="256"/>
      <c r="C73" s="257"/>
      <c r="D73" s="122"/>
      <c r="E73" s="258">
        <f t="shared" si="0"/>
        <v>0</v>
      </c>
    </row>
    <row r="74" spans="1:5" ht="16.5" hidden="1" customHeight="1" x14ac:dyDescent="0.25">
      <c r="A74" s="255"/>
      <c r="B74" s="256"/>
      <c r="C74" s="257"/>
      <c r="D74" s="122"/>
      <c r="E74" s="258">
        <f t="shared" si="0"/>
        <v>0</v>
      </c>
    </row>
    <row r="75" spans="1:5" ht="16.5" hidden="1" customHeight="1" x14ac:dyDescent="0.25">
      <c r="A75" s="255"/>
      <c r="B75" s="256"/>
      <c r="C75" s="257"/>
      <c r="D75" s="122"/>
      <c r="E75" s="258">
        <f t="shared" si="0"/>
        <v>0</v>
      </c>
    </row>
    <row r="76" spans="1:5" ht="16.5" hidden="1" customHeight="1" x14ac:dyDescent="0.25">
      <c r="A76" s="255"/>
      <c r="B76" s="256"/>
      <c r="C76" s="257"/>
      <c r="D76" s="122"/>
      <c r="E76" s="258">
        <f t="shared" si="0"/>
        <v>0</v>
      </c>
    </row>
    <row r="77" spans="1:5" ht="16.5" hidden="1" customHeight="1" x14ac:dyDescent="0.25">
      <c r="A77" s="255"/>
      <c r="B77" s="256"/>
      <c r="C77" s="257"/>
      <c r="D77" s="122"/>
      <c r="E77" s="258">
        <f t="shared" ref="E77:E140" si="1">B77*C77*D77</f>
        <v>0</v>
      </c>
    </row>
    <row r="78" spans="1:5" ht="16.5" hidden="1" customHeight="1" x14ac:dyDescent="0.25">
      <c r="A78" s="255"/>
      <c r="B78" s="256"/>
      <c r="C78" s="257"/>
      <c r="D78" s="122"/>
      <c r="E78" s="258">
        <f t="shared" si="1"/>
        <v>0</v>
      </c>
    </row>
    <row r="79" spans="1:5" ht="16.5" hidden="1" customHeight="1" x14ac:dyDescent="0.25">
      <c r="A79" s="255"/>
      <c r="B79" s="256"/>
      <c r="C79" s="257"/>
      <c r="D79" s="122"/>
      <c r="E79" s="258">
        <f t="shared" si="1"/>
        <v>0</v>
      </c>
    </row>
    <row r="80" spans="1:5" ht="16.5" hidden="1" customHeight="1" x14ac:dyDescent="0.25">
      <c r="A80" s="255"/>
      <c r="B80" s="256"/>
      <c r="C80" s="257"/>
      <c r="D80" s="122"/>
      <c r="E80" s="258">
        <f t="shared" si="1"/>
        <v>0</v>
      </c>
    </row>
    <row r="81" spans="1:5" ht="16.5" hidden="1" customHeight="1" x14ac:dyDescent="0.25">
      <c r="A81" s="255"/>
      <c r="B81" s="256"/>
      <c r="C81" s="257"/>
      <c r="D81" s="122"/>
      <c r="E81" s="258">
        <f t="shared" si="1"/>
        <v>0</v>
      </c>
    </row>
    <row r="82" spans="1:5" ht="16.5" hidden="1" customHeight="1" x14ac:dyDescent="0.25">
      <c r="A82" s="255"/>
      <c r="B82" s="256"/>
      <c r="C82" s="257"/>
      <c r="D82" s="122"/>
      <c r="E82" s="258">
        <f t="shared" si="1"/>
        <v>0</v>
      </c>
    </row>
    <row r="83" spans="1:5" ht="16.5" hidden="1" customHeight="1" x14ac:dyDescent="0.25">
      <c r="A83" s="255"/>
      <c r="B83" s="256"/>
      <c r="C83" s="257"/>
      <c r="D83" s="122"/>
      <c r="E83" s="258">
        <f t="shared" si="1"/>
        <v>0</v>
      </c>
    </row>
    <row r="84" spans="1:5" ht="16.5" hidden="1" customHeight="1" x14ac:dyDescent="0.25">
      <c r="A84" s="255"/>
      <c r="B84" s="256"/>
      <c r="C84" s="257"/>
      <c r="D84" s="122"/>
      <c r="E84" s="258">
        <f t="shared" si="1"/>
        <v>0</v>
      </c>
    </row>
    <row r="85" spans="1:5" ht="16.5" hidden="1" customHeight="1" x14ac:dyDescent="0.25">
      <c r="A85" s="255"/>
      <c r="B85" s="256"/>
      <c r="C85" s="257"/>
      <c r="D85" s="122"/>
      <c r="E85" s="258">
        <f t="shared" si="1"/>
        <v>0</v>
      </c>
    </row>
    <row r="86" spans="1:5" ht="16.5" hidden="1" customHeight="1" x14ac:dyDescent="0.25">
      <c r="A86" s="255"/>
      <c r="B86" s="256"/>
      <c r="C86" s="257"/>
      <c r="D86" s="122"/>
      <c r="E86" s="258">
        <f t="shared" si="1"/>
        <v>0</v>
      </c>
    </row>
    <row r="87" spans="1:5" ht="16.5" hidden="1" customHeight="1" x14ac:dyDescent="0.25">
      <c r="A87" s="255"/>
      <c r="B87" s="256"/>
      <c r="C87" s="257"/>
      <c r="D87" s="122"/>
      <c r="E87" s="258">
        <f t="shared" si="1"/>
        <v>0</v>
      </c>
    </row>
    <row r="88" spans="1:5" ht="16.5" hidden="1" customHeight="1" x14ac:dyDescent="0.25">
      <c r="A88" s="255"/>
      <c r="B88" s="256"/>
      <c r="C88" s="257"/>
      <c r="D88" s="122"/>
      <c r="E88" s="258">
        <f t="shared" si="1"/>
        <v>0</v>
      </c>
    </row>
    <row r="89" spans="1:5" ht="16.5" hidden="1" customHeight="1" x14ac:dyDescent="0.25">
      <c r="A89" s="255"/>
      <c r="B89" s="256"/>
      <c r="C89" s="257"/>
      <c r="D89" s="122"/>
      <c r="E89" s="258">
        <f t="shared" si="1"/>
        <v>0</v>
      </c>
    </row>
    <row r="90" spans="1:5" ht="16.5" hidden="1" customHeight="1" x14ac:dyDescent="0.25">
      <c r="A90" s="255"/>
      <c r="B90" s="256"/>
      <c r="C90" s="257"/>
      <c r="D90" s="122"/>
      <c r="E90" s="258">
        <f t="shared" si="1"/>
        <v>0</v>
      </c>
    </row>
    <row r="91" spans="1:5" ht="16.5" hidden="1" customHeight="1" x14ac:dyDescent="0.25">
      <c r="A91" s="255"/>
      <c r="B91" s="256"/>
      <c r="C91" s="257"/>
      <c r="D91" s="122"/>
      <c r="E91" s="258">
        <f t="shared" si="1"/>
        <v>0</v>
      </c>
    </row>
    <row r="92" spans="1:5" ht="16.5" hidden="1" customHeight="1" x14ac:dyDescent="0.25">
      <c r="A92" s="255"/>
      <c r="B92" s="256"/>
      <c r="C92" s="257"/>
      <c r="D92" s="122"/>
      <c r="E92" s="258">
        <f t="shared" si="1"/>
        <v>0</v>
      </c>
    </row>
    <row r="93" spans="1:5" ht="16.5" hidden="1" customHeight="1" x14ac:dyDescent="0.25">
      <c r="A93" s="255"/>
      <c r="B93" s="256"/>
      <c r="C93" s="257"/>
      <c r="D93" s="122"/>
      <c r="E93" s="258">
        <f t="shared" si="1"/>
        <v>0</v>
      </c>
    </row>
    <row r="94" spans="1:5" ht="16.5" hidden="1" customHeight="1" x14ac:dyDescent="0.25">
      <c r="A94" s="255"/>
      <c r="B94" s="256"/>
      <c r="C94" s="257"/>
      <c r="D94" s="122"/>
      <c r="E94" s="258">
        <f t="shared" si="1"/>
        <v>0</v>
      </c>
    </row>
    <row r="95" spans="1:5" ht="16.5" hidden="1" customHeight="1" x14ac:dyDescent="0.25">
      <c r="A95" s="255"/>
      <c r="B95" s="256"/>
      <c r="C95" s="257"/>
      <c r="D95" s="122"/>
      <c r="E95" s="258">
        <f t="shared" si="1"/>
        <v>0</v>
      </c>
    </row>
    <row r="96" spans="1:5" ht="16.5" hidden="1" customHeight="1" x14ac:dyDescent="0.25">
      <c r="A96" s="255"/>
      <c r="B96" s="256"/>
      <c r="C96" s="257"/>
      <c r="D96" s="122"/>
      <c r="E96" s="258">
        <f t="shared" si="1"/>
        <v>0</v>
      </c>
    </row>
    <row r="97" spans="1:5" ht="16.5" hidden="1" customHeight="1" x14ac:dyDescent="0.25">
      <c r="A97" s="255"/>
      <c r="B97" s="256"/>
      <c r="C97" s="257"/>
      <c r="D97" s="122"/>
      <c r="E97" s="258">
        <f t="shared" si="1"/>
        <v>0</v>
      </c>
    </row>
    <row r="98" spans="1:5" ht="16.5" hidden="1" customHeight="1" x14ac:dyDescent="0.25">
      <c r="A98" s="255"/>
      <c r="B98" s="256"/>
      <c r="C98" s="257"/>
      <c r="D98" s="122"/>
      <c r="E98" s="258">
        <f t="shared" si="1"/>
        <v>0</v>
      </c>
    </row>
    <row r="99" spans="1:5" ht="16.5" hidden="1" customHeight="1" x14ac:dyDescent="0.25">
      <c r="A99" s="255"/>
      <c r="B99" s="256"/>
      <c r="C99" s="257"/>
      <c r="D99" s="122"/>
      <c r="E99" s="258">
        <f t="shared" si="1"/>
        <v>0</v>
      </c>
    </row>
    <row r="100" spans="1:5" ht="16.5" hidden="1" customHeight="1" x14ac:dyDescent="0.25">
      <c r="A100" s="255"/>
      <c r="B100" s="256"/>
      <c r="C100" s="257"/>
      <c r="D100" s="122"/>
      <c r="E100" s="258">
        <f t="shared" si="1"/>
        <v>0</v>
      </c>
    </row>
    <row r="101" spans="1:5" ht="16.5" hidden="1" customHeight="1" x14ac:dyDescent="0.25">
      <c r="A101" s="255"/>
      <c r="B101" s="256"/>
      <c r="C101" s="257"/>
      <c r="D101" s="122"/>
      <c r="E101" s="258">
        <f t="shared" si="1"/>
        <v>0</v>
      </c>
    </row>
    <row r="102" spans="1:5" ht="16.5" hidden="1" customHeight="1" x14ac:dyDescent="0.25">
      <c r="A102" s="255"/>
      <c r="B102" s="256"/>
      <c r="C102" s="257"/>
      <c r="D102" s="122"/>
      <c r="E102" s="258">
        <f t="shared" si="1"/>
        <v>0</v>
      </c>
    </row>
    <row r="103" spans="1:5" ht="16.5" hidden="1" customHeight="1" x14ac:dyDescent="0.25">
      <c r="A103" s="255"/>
      <c r="B103" s="256"/>
      <c r="C103" s="257"/>
      <c r="D103" s="122"/>
      <c r="E103" s="258">
        <f t="shared" si="1"/>
        <v>0</v>
      </c>
    </row>
    <row r="104" spans="1:5" ht="16.5" hidden="1" customHeight="1" x14ac:dyDescent="0.25">
      <c r="A104" s="255"/>
      <c r="B104" s="256"/>
      <c r="C104" s="257"/>
      <c r="D104" s="122"/>
      <c r="E104" s="258">
        <f t="shared" si="1"/>
        <v>0</v>
      </c>
    </row>
    <row r="105" spans="1:5" ht="16.5" hidden="1" customHeight="1" x14ac:dyDescent="0.25">
      <c r="A105" s="255"/>
      <c r="B105" s="256"/>
      <c r="C105" s="257"/>
      <c r="D105" s="122"/>
      <c r="E105" s="258">
        <f t="shared" si="1"/>
        <v>0</v>
      </c>
    </row>
    <row r="106" spans="1:5" ht="16.5" hidden="1" customHeight="1" x14ac:dyDescent="0.25">
      <c r="A106" s="255"/>
      <c r="B106" s="256"/>
      <c r="C106" s="257"/>
      <c r="D106" s="122"/>
      <c r="E106" s="258">
        <f t="shared" si="1"/>
        <v>0</v>
      </c>
    </row>
    <row r="107" spans="1:5" ht="16.5" hidden="1" customHeight="1" x14ac:dyDescent="0.25">
      <c r="A107" s="255"/>
      <c r="B107" s="256"/>
      <c r="C107" s="257"/>
      <c r="D107" s="122"/>
      <c r="E107" s="258">
        <f t="shared" si="1"/>
        <v>0</v>
      </c>
    </row>
    <row r="108" spans="1:5" ht="16.5" hidden="1" customHeight="1" x14ac:dyDescent="0.25">
      <c r="A108" s="255"/>
      <c r="B108" s="256"/>
      <c r="C108" s="257"/>
      <c r="D108" s="122"/>
      <c r="E108" s="258">
        <f t="shared" si="1"/>
        <v>0</v>
      </c>
    </row>
    <row r="109" spans="1:5" ht="16.5" hidden="1" customHeight="1" x14ac:dyDescent="0.25">
      <c r="A109" s="255"/>
      <c r="B109" s="256"/>
      <c r="C109" s="257"/>
      <c r="D109" s="122"/>
      <c r="E109" s="258">
        <f t="shared" si="1"/>
        <v>0</v>
      </c>
    </row>
    <row r="110" spans="1:5" ht="16.5" hidden="1" customHeight="1" x14ac:dyDescent="0.25">
      <c r="A110" s="255"/>
      <c r="B110" s="256"/>
      <c r="C110" s="257"/>
      <c r="D110" s="122"/>
      <c r="E110" s="258">
        <f t="shared" si="1"/>
        <v>0</v>
      </c>
    </row>
    <row r="111" spans="1:5" ht="16.5" hidden="1" customHeight="1" x14ac:dyDescent="0.25">
      <c r="A111" s="255"/>
      <c r="B111" s="256"/>
      <c r="C111" s="257"/>
      <c r="D111" s="122"/>
      <c r="E111" s="258">
        <f t="shared" si="1"/>
        <v>0</v>
      </c>
    </row>
    <row r="112" spans="1:5" ht="16.5" hidden="1" customHeight="1" x14ac:dyDescent="0.25">
      <c r="A112" s="255"/>
      <c r="B112" s="256"/>
      <c r="C112" s="257"/>
      <c r="D112" s="122"/>
      <c r="E112" s="258">
        <f t="shared" si="1"/>
        <v>0</v>
      </c>
    </row>
    <row r="113" spans="1:5" ht="16.5" hidden="1" customHeight="1" x14ac:dyDescent="0.25">
      <c r="A113" s="255"/>
      <c r="B113" s="256"/>
      <c r="C113" s="257"/>
      <c r="D113" s="122"/>
      <c r="E113" s="258">
        <f t="shared" si="1"/>
        <v>0</v>
      </c>
    </row>
    <row r="114" spans="1:5" ht="16.5" hidden="1" customHeight="1" x14ac:dyDescent="0.25">
      <c r="A114" s="255"/>
      <c r="B114" s="256"/>
      <c r="C114" s="257"/>
      <c r="D114" s="122"/>
      <c r="E114" s="258">
        <f t="shared" si="1"/>
        <v>0</v>
      </c>
    </row>
    <row r="115" spans="1:5" ht="16.5" hidden="1" customHeight="1" x14ac:dyDescent="0.25">
      <c r="A115" s="255"/>
      <c r="B115" s="256"/>
      <c r="C115" s="257"/>
      <c r="D115" s="122"/>
      <c r="E115" s="258">
        <f t="shared" si="1"/>
        <v>0</v>
      </c>
    </row>
    <row r="116" spans="1:5" ht="16.5" hidden="1" customHeight="1" x14ac:dyDescent="0.25">
      <c r="A116" s="255"/>
      <c r="B116" s="256"/>
      <c r="C116" s="257"/>
      <c r="D116" s="122"/>
      <c r="E116" s="258">
        <f t="shared" si="1"/>
        <v>0</v>
      </c>
    </row>
    <row r="117" spans="1:5" ht="16.5" hidden="1" customHeight="1" x14ac:dyDescent="0.25">
      <c r="A117" s="255"/>
      <c r="B117" s="256"/>
      <c r="C117" s="257"/>
      <c r="D117" s="122"/>
      <c r="E117" s="258">
        <f t="shared" si="1"/>
        <v>0</v>
      </c>
    </row>
    <row r="118" spans="1:5" ht="16.5" hidden="1" customHeight="1" x14ac:dyDescent="0.25">
      <c r="A118" s="255"/>
      <c r="B118" s="256"/>
      <c r="C118" s="257"/>
      <c r="D118" s="122"/>
      <c r="E118" s="258">
        <f t="shared" si="1"/>
        <v>0</v>
      </c>
    </row>
    <row r="119" spans="1:5" ht="16.5" hidden="1" customHeight="1" x14ac:dyDescent="0.25">
      <c r="A119" s="255"/>
      <c r="B119" s="256"/>
      <c r="C119" s="257"/>
      <c r="D119" s="122"/>
      <c r="E119" s="258">
        <f t="shared" si="1"/>
        <v>0</v>
      </c>
    </row>
    <row r="120" spans="1:5" ht="16.5" hidden="1" customHeight="1" x14ac:dyDescent="0.25">
      <c r="A120" s="255"/>
      <c r="B120" s="256"/>
      <c r="C120" s="257"/>
      <c r="D120" s="122"/>
      <c r="E120" s="258">
        <f t="shared" si="1"/>
        <v>0</v>
      </c>
    </row>
    <row r="121" spans="1:5" ht="16.5" hidden="1" customHeight="1" x14ac:dyDescent="0.25">
      <c r="A121" s="255"/>
      <c r="B121" s="256"/>
      <c r="C121" s="257"/>
      <c r="D121" s="122"/>
      <c r="E121" s="258">
        <f t="shared" si="1"/>
        <v>0</v>
      </c>
    </row>
    <row r="122" spans="1:5" ht="16.5" hidden="1" customHeight="1" x14ac:dyDescent="0.25">
      <c r="A122" s="255"/>
      <c r="B122" s="256"/>
      <c r="C122" s="257"/>
      <c r="D122" s="122"/>
      <c r="E122" s="258">
        <f t="shared" si="1"/>
        <v>0</v>
      </c>
    </row>
    <row r="123" spans="1:5" ht="16.5" hidden="1" customHeight="1" x14ac:dyDescent="0.25">
      <c r="A123" s="255"/>
      <c r="B123" s="256"/>
      <c r="C123" s="257"/>
      <c r="D123" s="122"/>
      <c r="E123" s="258">
        <f t="shared" si="1"/>
        <v>0</v>
      </c>
    </row>
    <row r="124" spans="1:5" ht="16.5" hidden="1" customHeight="1" x14ac:dyDescent="0.25">
      <c r="A124" s="255"/>
      <c r="B124" s="256"/>
      <c r="C124" s="257"/>
      <c r="D124" s="122"/>
      <c r="E124" s="258">
        <f t="shared" si="1"/>
        <v>0</v>
      </c>
    </row>
    <row r="125" spans="1:5" ht="16.5" hidden="1" customHeight="1" x14ac:dyDescent="0.25">
      <c r="A125" s="255"/>
      <c r="B125" s="256"/>
      <c r="C125" s="257"/>
      <c r="D125" s="122"/>
      <c r="E125" s="258">
        <f t="shared" si="1"/>
        <v>0</v>
      </c>
    </row>
    <row r="126" spans="1:5" ht="16.5" hidden="1" customHeight="1" x14ac:dyDescent="0.25">
      <c r="A126" s="255"/>
      <c r="B126" s="256"/>
      <c r="C126" s="257"/>
      <c r="D126" s="122"/>
      <c r="E126" s="258">
        <f t="shared" si="1"/>
        <v>0</v>
      </c>
    </row>
    <row r="127" spans="1:5" ht="16.5" hidden="1" customHeight="1" x14ac:dyDescent="0.25">
      <c r="A127" s="255"/>
      <c r="B127" s="256"/>
      <c r="C127" s="257"/>
      <c r="D127" s="122"/>
      <c r="E127" s="258">
        <f t="shared" si="1"/>
        <v>0</v>
      </c>
    </row>
    <row r="128" spans="1:5" ht="16.5" hidden="1" customHeight="1" x14ac:dyDescent="0.25">
      <c r="A128" s="255"/>
      <c r="B128" s="256"/>
      <c r="C128" s="257"/>
      <c r="D128" s="122"/>
      <c r="E128" s="258">
        <f t="shared" si="1"/>
        <v>0</v>
      </c>
    </row>
    <row r="129" spans="1:5" ht="16.5" hidden="1" customHeight="1" x14ac:dyDescent="0.25">
      <c r="A129" s="255"/>
      <c r="B129" s="256"/>
      <c r="C129" s="257"/>
      <c r="D129" s="122"/>
      <c r="E129" s="258">
        <f t="shared" si="1"/>
        <v>0</v>
      </c>
    </row>
    <row r="130" spans="1:5" ht="16.5" hidden="1" customHeight="1" x14ac:dyDescent="0.25">
      <c r="A130" s="255"/>
      <c r="B130" s="256"/>
      <c r="C130" s="257"/>
      <c r="D130" s="122"/>
      <c r="E130" s="258">
        <f t="shared" si="1"/>
        <v>0</v>
      </c>
    </row>
    <row r="131" spans="1:5" ht="16.5" hidden="1" customHeight="1" x14ac:dyDescent="0.25">
      <c r="A131" s="255"/>
      <c r="B131" s="256"/>
      <c r="C131" s="257"/>
      <c r="D131" s="122"/>
      <c r="E131" s="258">
        <f t="shared" si="1"/>
        <v>0</v>
      </c>
    </row>
    <row r="132" spans="1:5" ht="16.5" hidden="1" customHeight="1" x14ac:dyDescent="0.25">
      <c r="A132" s="255"/>
      <c r="B132" s="256"/>
      <c r="C132" s="257"/>
      <c r="D132" s="122"/>
      <c r="E132" s="258">
        <f t="shared" si="1"/>
        <v>0</v>
      </c>
    </row>
    <row r="133" spans="1:5" ht="16.5" hidden="1" customHeight="1" x14ac:dyDescent="0.25">
      <c r="A133" s="255"/>
      <c r="B133" s="256"/>
      <c r="C133" s="257"/>
      <c r="D133" s="122"/>
      <c r="E133" s="258">
        <f t="shared" si="1"/>
        <v>0</v>
      </c>
    </row>
    <row r="134" spans="1:5" ht="16.5" hidden="1" customHeight="1" x14ac:dyDescent="0.25">
      <c r="A134" s="255"/>
      <c r="B134" s="256"/>
      <c r="C134" s="257"/>
      <c r="D134" s="122"/>
      <c r="E134" s="258">
        <f t="shared" si="1"/>
        <v>0</v>
      </c>
    </row>
    <row r="135" spans="1:5" ht="16.5" hidden="1" customHeight="1" x14ac:dyDescent="0.25">
      <c r="A135" s="255"/>
      <c r="B135" s="256"/>
      <c r="C135" s="257"/>
      <c r="D135" s="122"/>
      <c r="E135" s="258">
        <f t="shared" si="1"/>
        <v>0</v>
      </c>
    </row>
    <row r="136" spans="1:5" ht="16.5" hidden="1" customHeight="1" x14ac:dyDescent="0.25">
      <c r="A136" s="255"/>
      <c r="B136" s="256"/>
      <c r="C136" s="257"/>
      <c r="D136" s="122"/>
      <c r="E136" s="258">
        <f t="shared" si="1"/>
        <v>0</v>
      </c>
    </row>
    <row r="137" spans="1:5" ht="16.5" hidden="1" customHeight="1" x14ac:dyDescent="0.25">
      <c r="A137" s="255"/>
      <c r="B137" s="256"/>
      <c r="C137" s="257"/>
      <c r="D137" s="122"/>
      <c r="E137" s="258">
        <f t="shared" si="1"/>
        <v>0</v>
      </c>
    </row>
    <row r="138" spans="1:5" ht="16.5" hidden="1" customHeight="1" x14ac:dyDescent="0.25">
      <c r="A138" s="255"/>
      <c r="B138" s="256"/>
      <c r="C138" s="257"/>
      <c r="D138" s="122"/>
      <c r="E138" s="258">
        <f t="shared" si="1"/>
        <v>0</v>
      </c>
    </row>
    <row r="139" spans="1:5" ht="16.5" hidden="1" customHeight="1" x14ac:dyDescent="0.25">
      <c r="A139" s="255"/>
      <c r="B139" s="256"/>
      <c r="C139" s="257"/>
      <c r="D139" s="122"/>
      <c r="E139" s="258">
        <f t="shared" si="1"/>
        <v>0</v>
      </c>
    </row>
    <row r="140" spans="1:5" ht="16.5" hidden="1" customHeight="1" x14ac:dyDescent="0.25">
      <c r="A140" s="255"/>
      <c r="B140" s="256"/>
      <c r="C140" s="257"/>
      <c r="D140" s="122"/>
      <c r="E140" s="258">
        <f t="shared" si="1"/>
        <v>0</v>
      </c>
    </row>
    <row r="141" spans="1:5" ht="16.5" hidden="1" customHeight="1" x14ac:dyDescent="0.25">
      <c r="A141" s="255"/>
      <c r="B141" s="256"/>
      <c r="C141" s="257"/>
      <c r="D141" s="122"/>
      <c r="E141" s="258">
        <f t="shared" ref="E141:E204" si="2">B141*C141*D141</f>
        <v>0</v>
      </c>
    </row>
    <row r="142" spans="1:5" ht="16.5" hidden="1" customHeight="1" x14ac:dyDescent="0.25">
      <c r="A142" s="255"/>
      <c r="B142" s="256"/>
      <c r="C142" s="257"/>
      <c r="D142" s="122"/>
      <c r="E142" s="258">
        <f t="shared" si="2"/>
        <v>0</v>
      </c>
    </row>
    <row r="143" spans="1:5" ht="16.5" hidden="1" customHeight="1" x14ac:dyDescent="0.25">
      <c r="A143" s="255"/>
      <c r="B143" s="256"/>
      <c r="C143" s="257"/>
      <c r="D143" s="122"/>
      <c r="E143" s="258">
        <f t="shared" si="2"/>
        <v>0</v>
      </c>
    </row>
    <row r="144" spans="1:5" ht="16.5" hidden="1" customHeight="1" x14ac:dyDescent="0.25">
      <c r="A144" s="255"/>
      <c r="B144" s="256"/>
      <c r="C144" s="257"/>
      <c r="D144" s="122"/>
      <c r="E144" s="258">
        <f t="shared" si="2"/>
        <v>0</v>
      </c>
    </row>
    <row r="145" spans="1:5" ht="16.5" hidden="1" customHeight="1" x14ac:dyDescent="0.25">
      <c r="A145" s="255"/>
      <c r="B145" s="256"/>
      <c r="C145" s="257"/>
      <c r="D145" s="122"/>
      <c r="E145" s="258">
        <f t="shared" si="2"/>
        <v>0</v>
      </c>
    </row>
    <row r="146" spans="1:5" ht="16.5" hidden="1" customHeight="1" x14ac:dyDescent="0.25">
      <c r="A146" s="255"/>
      <c r="B146" s="256"/>
      <c r="C146" s="257"/>
      <c r="D146" s="122"/>
      <c r="E146" s="258">
        <f t="shared" si="2"/>
        <v>0</v>
      </c>
    </row>
    <row r="147" spans="1:5" ht="16.5" hidden="1" customHeight="1" x14ac:dyDescent="0.25">
      <c r="A147" s="255"/>
      <c r="B147" s="256"/>
      <c r="C147" s="257"/>
      <c r="D147" s="122"/>
      <c r="E147" s="258">
        <f t="shared" si="2"/>
        <v>0</v>
      </c>
    </row>
    <row r="148" spans="1:5" ht="16.5" hidden="1" customHeight="1" x14ac:dyDescent="0.25">
      <c r="A148" s="255"/>
      <c r="B148" s="256"/>
      <c r="C148" s="257"/>
      <c r="D148" s="122"/>
      <c r="E148" s="258">
        <f t="shared" si="2"/>
        <v>0</v>
      </c>
    </row>
    <row r="149" spans="1:5" ht="16.5" hidden="1" customHeight="1" x14ac:dyDescent="0.25">
      <c r="A149" s="255"/>
      <c r="B149" s="256"/>
      <c r="C149" s="257"/>
      <c r="D149" s="122"/>
      <c r="E149" s="258">
        <f t="shared" si="2"/>
        <v>0</v>
      </c>
    </row>
    <row r="150" spans="1:5" ht="16.5" hidden="1" customHeight="1" x14ac:dyDescent="0.25">
      <c r="A150" s="255"/>
      <c r="B150" s="256"/>
      <c r="C150" s="257"/>
      <c r="D150" s="122"/>
      <c r="E150" s="258">
        <f t="shared" si="2"/>
        <v>0</v>
      </c>
    </row>
    <row r="151" spans="1:5" ht="16.5" hidden="1" customHeight="1" x14ac:dyDescent="0.25">
      <c r="A151" s="255"/>
      <c r="B151" s="256"/>
      <c r="C151" s="257"/>
      <c r="D151" s="122"/>
      <c r="E151" s="258">
        <f t="shared" si="2"/>
        <v>0</v>
      </c>
    </row>
    <row r="152" spans="1:5" ht="16.5" hidden="1" customHeight="1" x14ac:dyDescent="0.25">
      <c r="A152" s="255"/>
      <c r="B152" s="256"/>
      <c r="C152" s="257"/>
      <c r="D152" s="122"/>
      <c r="E152" s="258">
        <f t="shared" si="2"/>
        <v>0</v>
      </c>
    </row>
    <row r="153" spans="1:5" ht="16.5" hidden="1" customHeight="1" x14ac:dyDescent="0.25">
      <c r="A153" s="255"/>
      <c r="B153" s="256"/>
      <c r="C153" s="257"/>
      <c r="D153" s="122"/>
      <c r="E153" s="258">
        <f t="shared" si="2"/>
        <v>0</v>
      </c>
    </row>
    <row r="154" spans="1:5" ht="16.5" hidden="1" customHeight="1" x14ac:dyDescent="0.25">
      <c r="A154" s="255"/>
      <c r="B154" s="256"/>
      <c r="C154" s="257"/>
      <c r="D154" s="122"/>
      <c r="E154" s="258">
        <f t="shared" si="2"/>
        <v>0</v>
      </c>
    </row>
    <row r="155" spans="1:5" ht="16.5" hidden="1" customHeight="1" x14ac:dyDescent="0.25">
      <c r="A155" s="255"/>
      <c r="B155" s="256"/>
      <c r="C155" s="257"/>
      <c r="D155" s="122"/>
      <c r="E155" s="258">
        <f t="shared" si="2"/>
        <v>0</v>
      </c>
    </row>
    <row r="156" spans="1:5" ht="16.5" hidden="1" customHeight="1" x14ac:dyDescent="0.25">
      <c r="A156" s="255"/>
      <c r="B156" s="256"/>
      <c r="C156" s="257"/>
      <c r="D156" s="122"/>
      <c r="E156" s="258">
        <f t="shared" si="2"/>
        <v>0</v>
      </c>
    </row>
    <row r="157" spans="1:5" ht="16.5" hidden="1" customHeight="1" x14ac:dyDescent="0.25">
      <c r="A157" s="255"/>
      <c r="B157" s="256"/>
      <c r="C157" s="257"/>
      <c r="D157" s="122"/>
      <c r="E157" s="258">
        <f t="shared" si="2"/>
        <v>0</v>
      </c>
    </row>
    <row r="158" spans="1:5" ht="16.5" hidden="1" customHeight="1" x14ac:dyDescent="0.25">
      <c r="A158" s="255"/>
      <c r="B158" s="256"/>
      <c r="C158" s="257"/>
      <c r="D158" s="122"/>
      <c r="E158" s="258">
        <f t="shared" si="2"/>
        <v>0</v>
      </c>
    </row>
    <row r="159" spans="1:5" ht="16.5" hidden="1" customHeight="1" x14ac:dyDescent="0.25">
      <c r="A159" s="255"/>
      <c r="B159" s="256"/>
      <c r="C159" s="257"/>
      <c r="D159" s="122"/>
      <c r="E159" s="258">
        <f t="shared" si="2"/>
        <v>0</v>
      </c>
    </row>
    <row r="160" spans="1:5" ht="16.5" hidden="1" customHeight="1" x14ac:dyDescent="0.25">
      <c r="A160" s="255"/>
      <c r="B160" s="256"/>
      <c r="C160" s="257"/>
      <c r="D160" s="122"/>
      <c r="E160" s="258">
        <f t="shared" si="2"/>
        <v>0</v>
      </c>
    </row>
    <row r="161" spans="1:5" ht="16.5" hidden="1" customHeight="1" x14ac:dyDescent="0.25">
      <c r="A161" s="255"/>
      <c r="B161" s="256"/>
      <c r="C161" s="257"/>
      <c r="D161" s="122"/>
      <c r="E161" s="258">
        <f t="shared" si="2"/>
        <v>0</v>
      </c>
    </row>
    <row r="162" spans="1:5" ht="16.5" hidden="1" customHeight="1" x14ac:dyDescent="0.25">
      <c r="A162" s="255"/>
      <c r="B162" s="256"/>
      <c r="C162" s="257"/>
      <c r="D162" s="122"/>
      <c r="E162" s="258">
        <f t="shared" si="2"/>
        <v>0</v>
      </c>
    </row>
    <row r="163" spans="1:5" ht="16.5" hidden="1" customHeight="1" x14ac:dyDescent="0.25">
      <c r="A163" s="255"/>
      <c r="B163" s="256"/>
      <c r="C163" s="257"/>
      <c r="D163" s="122"/>
      <c r="E163" s="258">
        <f t="shared" si="2"/>
        <v>0</v>
      </c>
    </row>
    <row r="164" spans="1:5" ht="16.5" hidden="1" customHeight="1" x14ac:dyDescent="0.25">
      <c r="A164" s="255"/>
      <c r="B164" s="256"/>
      <c r="C164" s="257"/>
      <c r="D164" s="122"/>
      <c r="E164" s="258">
        <f t="shared" si="2"/>
        <v>0</v>
      </c>
    </row>
    <row r="165" spans="1:5" ht="16.5" hidden="1" customHeight="1" x14ac:dyDescent="0.25">
      <c r="A165" s="255"/>
      <c r="B165" s="256"/>
      <c r="C165" s="257"/>
      <c r="D165" s="122"/>
      <c r="E165" s="258">
        <f t="shared" si="2"/>
        <v>0</v>
      </c>
    </row>
    <row r="166" spans="1:5" ht="16.5" hidden="1" customHeight="1" x14ac:dyDescent="0.25">
      <c r="A166" s="255"/>
      <c r="B166" s="256"/>
      <c r="C166" s="257"/>
      <c r="D166" s="122"/>
      <c r="E166" s="258">
        <f t="shared" si="2"/>
        <v>0</v>
      </c>
    </row>
    <row r="167" spans="1:5" ht="16.5" hidden="1" customHeight="1" x14ac:dyDescent="0.25">
      <c r="A167" s="255"/>
      <c r="B167" s="256"/>
      <c r="C167" s="257"/>
      <c r="D167" s="122"/>
      <c r="E167" s="258">
        <f t="shared" si="2"/>
        <v>0</v>
      </c>
    </row>
    <row r="168" spans="1:5" ht="16.5" hidden="1" customHeight="1" x14ac:dyDescent="0.25">
      <c r="A168" s="255"/>
      <c r="B168" s="256"/>
      <c r="C168" s="257"/>
      <c r="D168" s="122"/>
      <c r="E168" s="258">
        <f t="shared" si="2"/>
        <v>0</v>
      </c>
    </row>
    <row r="169" spans="1:5" ht="16.5" hidden="1" customHeight="1" x14ac:dyDescent="0.25">
      <c r="A169" s="255"/>
      <c r="B169" s="256"/>
      <c r="C169" s="257"/>
      <c r="D169" s="122"/>
      <c r="E169" s="258">
        <f t="shared" si="2"/>
        <v>0</v>
      </c>
    </row>
    <row r="170" spans="1:5" ht="16.5" hidden="1" customHeight="1" x14ac:dyDescent="0.25">
      <c r="A170" s="255"/>
      <c r="B170" s="256"/>
      <c r="C170" s="257"/>
      <c r="D170" s="122"/>
      <c r="E170" s="258">
        <f t="shared" si="2"/>
        <v>0</v>
      </c>
    </row>
    <row r="171" spans="1:5" ht="16.5" hidden="1" customHeight="1" x14ac:dyDescent="0.25">
      <c r="A171" s="255"/>
      <c r="B171" s="256"/>
      <c r="C171" s="257"/>
      <c r="D171" s="122"/>
      <c r="E171" s="258">
        <f t="shared" si="2"/>
        <v>0</v>
      </c>
    </row>
    <row r="172" spans="1:5" ht="16.5" hidden="1" customHeight="1" x14ac:dyDescent="0.25">
      <c r="A172" s="255"/>
      <c r="B172" s="256"/>
      <c r="C172" s="257"/>
      <c r="D172" s="122"/>
      <c r="E172" s="258">
        <f t="shared" si="2"/>
        <v>0</v>
      </c>
    </row>
    <row r="173" spans="1:5" ht="16.5" hidden="1" customHeight="1" x14ac:dyDescent="0.25">
      <c r="A173" s="255"/>
      <c r="B173" s="256"/>
      <c r="C173" s="257"/>
      <c r="D173" s="122"/>
      <c r="E173" s="258">
        <f t="shared" si="2"/>
        <v>0</v>
      </c>
    </row>
    <row r="174" spans="1:5" ht="16.5" hidden="1" customHeight="1" x14ac:dyDescent="0.25">
      <c r="A174" s="255"/>
      <c r="B174" s="256"/>
      <c r="C174" s="257"/>
      <c r="D174" s="122"/>
      <c r="E174" s="258">
        <f t="shared" si="2"/>
        <v>0</v>
      </c>
    </row>
    <row r="175" spans="1:5" ht="16.5" hidden="1" customHeight="1" x14ac:dyDescent="0.25">
      <c r="A175" s="255"/>
      <c r="B175" s="256"/>
      <c r="C175" s="257"/>
      <c r="D175" s="122"/>
      <c r="E175" s="258">
        <f t="shared" si="2"/>
        <v>0</v>
      </c>
    </row>
    <row r="176" spans="1:5" ht="16.5" hidden="1" customHeight="1" x14ac:dyDescent="0.25">
      <c r="A176" s="255"/>
      <c r="B176" s="256"/>
      <c r="C176" s="257"/>
      <c r="D176" s="122"/>
      <c r="E176" s="258">
        <f t="shared" si="2"/>
        <v>0</v>
      </c>
    </row>
    <row r="177" spans="1:5" ht="16.5" hidden="1" customHeight="1" x14ac:dyDescent="0.25">
      <c r="A177" s="255"/>
      <c r="B177" s="256"/>
      <c r="C177" s="257"/>
      <c r="D177" s="122"/>
      <c r="E177" s="258">
        <f t="shared" si="2"/>
        <v>0</v>
      </c>
    </row>
    <row r="178" spans="1:5" ht="16.5" hidden="1" customHeight="1" x14ac:dyDescent="0.25">
      <c r="A178" s="255"/>
      <c r="B178" s="256"/>
      <c r="C178" s="257"/>
      <c r="D178" s="122"/>
      <c r="E178" s="258">
        <f t="shared" si="2"/>
        <v>0</v>
      </c>
    </row>
    <row r="179" spans="1:5" ht="16.5" hidden="1" customHeight="1" x14ac:dyDescent="0.25">
      <c r="A179" s="255"/>
      <c r="B179" s="256"/>
      <c r="C179" s="257"/>
      <c r="D179" s="122"/>
      <c r="E179" s="258">
        <f t="shared" si="2"/>
        <v>0</v>
      </c>
    </row>
    <row r="180" spans="1:5" ht="16.5" hidden="1" customHeight="1" x14ac:dyDescent="0.25">
      <c r="A180" s="255"/>
      <c r="B180" s="256"/>
      <c r="C180" s="257"/>
      <c r="D180" s="122"/>
      <c r="E180" s="258">
        <f t="shared" si="2"/>
        <v>0</v>
      </c>
    </row>
    <row r="181" spans="1:5" ht="16.5" hidden="1" customHeight="1" x14ac:dyDescent="0.25">
      <c r="A181" s="255"/>
      <c r="B181" s="256"/>
      <c r="C181" s="257"/>
      <c r="D181" s="122"/>
      <c r="E181" s="258">
        <f t="shared" si="2"/>
        <v>0</v>
      </c>
    </row>
    <row r="182" spans="1:5" ht="16.5" hidden="1" customHeight="1" x14ac:dyDescent="0.25">
      <c r="A182" s="255"/>
      <c r="B182" s="256"/>
      <c r="C182" s="257"/>
      <c r="D182" s="122"/>
      <c r="E182" s="258">
        <f t="shared" si="2"/>
        <v>0</v>
      </c>
    </row>
    <row r="183" spans="1:5" ht="16.5" hidden="1" customHeight="1" x14ac:dyDescent="0.25">
      <c r="A183" s="255"/>
      <c r="B183" s="256"/>
      <c r="C183" s="257"/>
      <c r="D183" s="122"/>
      <c r="E183" s="258">
        <f t="shared" si="2"/>
        <v>0</v>
      </c>
    </row>
    <row r="184" spans="1:5" ht="16.5" hidden="1" customHeight="1" x14ac:dyDescent="0.25">
      <c r="A184" s="255"/>
      <c r="B184" s="256"/>
      <c r="C184" s="257"/>
      <c r="D184" s="122"/>
      <c r="E184" s="258">
        <f t="shared" si="2"/>
        <v>0</v>
      </c>
    </row>
    <row r="185" spans="1:5" ht="16.5" hidden="1" customHeight="1" x14ac:dyDescent="0.25">
      <c r="A185" s="255"/>
      <c r="B185" s="256"/>
      <c r="C185" s="257"/>
      <c r="D185" s="122"/>
      <c r="E185" s="258">
        <f t="shared" si="2"/>
        <v>0</v>
      </c>
    </row>
    <row r="186" spans="1:5" ht="16.5" hidden="1" customHeight="1" x14ac:dyDescent="0.25">
      <c r="A186" s="255"/>
      <c r="B186" s="256"/>
      <c r="C186" s="257"/>
      <c r="D186" s="122"/>
      <c r="E186" s="258">
        <f t="shared" si="2"/>
        <v>0</v>
      </c>
    </row>
    <row r="187" spans="1:5" ht="16.5" hidden="1" customHeight="1" x14ac:dyDescent="0.25">
      <c r="A187" s="255"/>
      <c r="B187" s="256"/>
      <c r="C187" s="257"/>
      <c r="D187" s="122"/>
      <c r="E187" s="258">
        <f t="shared" si="2"/>
        <v>0</v>
      </c>
    </row>
    <row r="188" spans="1:5" ht="16.5" hidden="1" customHeight="1" x14ac:dyDescent="0.25">
      <c r="A188" s="255"/>
      <c r="B188" s="256"/>
      <c r="C188" s="257"/>
      <c r="D188" s="122"/>
      <c r="E188" s="258">
        <f t="shared" si="2"/>
        <v>0</v>
      </c>
    </row>
    <row r="189" spans="1:5" ht="16.5" hidden="1" customHeight="1" x14ac:dyDescent="0.25">
      <c r="A189" s="255"/>
      <c r="B189" s="256"/>
      <c r="C189" s="257"/>
      <c r="D189" s="122"/>
      <c r="E189" s="258">
        <f t="shared" si="2"/>
        <v>0</v>
      </c>
    </row>
    <row r="190" spans="1:5" ht="16.5" hidden="1" customHeight="1" x14ac:dyDescent="0.25">
      <c r="A190" s="255"/>
      <c r="B190" s="256"/>
      <c r="C190" s="257"/>
      <c r="D190" s="122"/>
      <c r="E190" s="258">
        <f t="shared" si="2"/>
        <v>0</v>
      </c>
    </row>
    <row r="191" spans="1:5" ht="16.5" hidden="1" customHeight="1" x14ac:dyDescent="0.25">
      <c r="A191" s="255"/>
      <c r="B191" s="256"/>
      <c r="C191" s="257"/>
      <c r="D191" s="122"/>
      <c r="E191" s="258">
        <f t="shared" si="2"/>
        <v>0</v>
      </c>
    </row>
    <row r="192" spans="1:5" ht="16.5" hidden="1" customHeight="1" x14ac:dyDescent="0.25">
      <c r="A192" s="255"/>
      <c r="B192" s="256"/>
      <c r="C192" s="257"/>
      <c r="D192" s="122"/>
      <c r="E192" s="258">
        <f t="shared" si="2"/>
        <v>0</v>
      </c>
    </row>
    <row r="193" spans="1:5" ht="16.5" hidden="1" customHeight="1" x14ac:dyDescent="0.25">
      <c r="A193" s="255"/>
      <c r="B193" s="256"/>
      <c r="C193" s="257"/>
      <c r="D193" s="122"/>
      <c r="E193" s="258">
        <f t="shared" si="2"/>
        <v>0</v>
      </c>
    </row>
    <row r="194" spans="1:5" ht="16.5" hidden="1" customHeight="1" x14ac:dyDescent="0.25">
      <c r="A194" s="255"/>
      <c r="B194" s="256"/>
      <c r="C194" s="257"/>
      <c r="D194" s="122"/>
      <c r="E194" s="258">
        <f t="shared" si="2"/>
        <v>0</v>
      </c>
    </row>
    <row r="195" spans="1:5" ht="16.5" hidden="1" customHeight="1" x14ac:dyDescent="0.25">
      <c r="A195" s="255"/>
      <c r="B195" s="256"/>
      <c r="C195" s="257"/>
      <c r="D195" s="122"/>
      <c r="E195" s="258">
        <f t="shared" si="2"/>
        <v>0</v>
      </c>
    </row>
    <row r="196" spans="1:5" ht="16.5" hidden="1" customHeight="1" x14ac:dyDescent="0.25">
      <c r="A196" s="255"/>
      <c r="B196" s="256"/>
      <c r="C196" s="257"/>
      <c r="D196" s="122"/>
      <c r="E196" s="258">
        <f t="shared" si="2"/>
        <v>0</v>
      </c>
    </row>
    <row r="197" spans="1:5" ht="16.5" hidden="1" customHeight="1" x14ac:dyDescent="0.25">
      <c r="A197" s="255"/>
      <c r="B197" s="256"/>
      <c r="C197" s="257"/>
      <c r="D197" s="122"/>
      <c r="E197" s="258">
        <f t="shared" si="2"/>
        <v>0</v>
      </c>
    </row>
    <row r="198" spans="1:5" ht="16.5" hidden="1" customHeight="1" x14ac:dyDescent="0.25">
      <c r="A198" s="255"/>
      <c r="B198" s="256"/>
      <c r="C198" s="257"/>
      <c r="D198" s="122"/>
      <c r="E198" s="258">
        <f t="shared" si="2"/>
        <v>0</v>
      </c>
    </row>
    <row r="199" spans="1:5" ht="16.5" hidden="1" customHeight="1" x14ac:dyDescent="0.25">
      <c r="A199" s="255"/>
      <c r="B199" s="256"/>
      <c r="C199" s="257"/>
      <c r="D199" s="122"/>
      <c r="E199" s="258">
        <f t="shared" si="2"/>
        <v>0</v>
      </c>
    </row>
    <row r="200" spans="1:5" ht="16.5" hidden="1" customHeight="1" x14ac:dyDescent="0.25">
      <c r="A200" s="255"/>
      <c r="B200" s="256"/>
      <c r="C200" s="257"/>
      <c r="D200" s="122"/>
      <c r="E200" s="258">
        <f t="shared" si="2"/>
        <v>0</v>
      </c>
    </row>
    <row r="201" spans="1:5" ht="16.5" hidden="1" customHeight="1" x14ac:dyDescent="0.25">
      <c r="A201" s="255"/>
      <c r="B201" s="256"/>
      <c r="C201" s="257"/>
      <c r="D201" s="122"/>
      <c r="E201" s="258">
        <f t="shared" si="2"/>
        <v>0</v>
      </c>
    </row>
    <row r="202" spans="1:5" ht="16.5" hidden="1" customHeight="1" x14ac:dyDescent="0.25">
      <c r="A202" s="255"/>
      <c r="B202" s="256"/>
      <c r="C202" s="257"/>
      <c r="D202" s="122"/>
      <c r="E202" s="258">
        <f t="shared" si="2"/>
        <v>0</v>
      </c>
    </row>
    <row r="203" spans="1:5" ht="16.5" hidden="1" customHeight="1" x14ac:dyDescent="0.25">
      <c r="A203" s="255"/>
      <c r="B203" s="256"/>
      <c r="C203" s="257"/>
      <c r="D203" s="122"/>
      <c r="E203" s="258">
        <f t="shared" si="2"/>
        <v>0</v>
      </c>
    </row>
    <row r="204" spans="1:5" ht="16.5" hidden="1" customHeight="1" x14ac:dyDescent="0.25">
      <c r="A204" s="255"/>
      <c r="B204" s="256"/>
      <c r="C204" s="257"/>
      <c r="D204" s="122"/>
      <c r="E204" s="258">
        <f t="shared" si="2"/>
        <v>0</v>
      </c>
    </row>
    <row r="205" spans="1:5" ht="16.5" hidden="1" customHeight="1" x14ac:dyDescent="0.25">
      <c r="A205" s="255"/>
      <c r="B205" s="256"/>
      <c r="C205" s="257"/>
      <c r="D205" s="122"/>
      <c r="E205" s="258">
        <f t="shared" ref="E205:E268" si="3">B205*C205*D205</f>
        <v>0</v>
      </c>
    </row>
    <row r="206" spans="1:5" ht="16.5" hidden="1" customHeight="1" x14ac:dyDescent="0.25">
      <c r="A206" s="255"/>
      <c r="B206" s="256"/>
      <c r="C206" s="257"/>
      <c r="D206" s="122"/>
      <c r="E206" s="258">
        <f t="shared" si="3"/>
        <v>0</v>
      </c>
    </row>
    <row r="207" spans="1:5" ht="16.5" hidden="1" customHeight="1" x14ac:dyDescent="0.25">
      <c r="A207" s="255"/>
      <c r="B207" s="256"/>
      <c r="C207" s="257"/>
      <c r="D207" s="122"/>
      <c r="E207" s="258">
        <f t="shared" si="3"/>
        <v>0</v>
      </c>
    </row>
    <row r="208" spans="1:5" ht="16.5" hidden="1" customHeight="1" x14ac:dyDescent="0.25">
      <c r="A208" s="255"/>
      <c r="B208" s="256"/>
      <c r="C208" s="257"/>
      <c r="D208" s="122"/>
      <c r="E208" s="258">
        <f t="shared" si="3"/>
        <v>0</v>
      </c>
    </row>
    <row r="209" spans="1:5" ht="16.5" hidden="1" customHeight="1" x14ac:dyDescent="0.25">
      <c r="A209" s="255"/>
      <c r="B209" s="256"/>
      <c r="C209" s="257"/>
      <c r="D209" s="122"/>
      <c r="E209" s="258">
        <f t="shared" si="3"/>
        <v>0</v>
      </c>
    </row>
    <row r="210" spans="1:5" ht="16.5" hidden="1" customHeight="1" x14ac:dyDescent="0.25">
      <c r="A210" s="255"/>
      <c r="B210" s="256"/>
      <c r="C210" s="257"/>
      <c r="D210" s="122"/>
      <c r="E210" s="258">
        <f t="shared" si="3"/>
        <v>0</v>
      </c>
    </row>
    <row r="211" spans="1:5" ht="16.5" hidden="1" customHeight="1" x14ac:dyDescent="0.25">
      <c r="A211" s="255"/>
      <c r="B211" s="256"/>
      <c r="C211" s="257"/>
      <c r="D211" s="122"/>
      <c r="E211" s="258">
        <f t="shared" si="3"/>
        <v>0</v>
      </c>
    </row>
    <row r="212" spans="1:5" ht="16.5" hidden="1" customHeight="1" x14ac:dyDescent="0.25">
      <c r="A212" s="255"/>
      <c r="B212" s="256"/>
      <c r="C212" s="257"/>
      <c r="D212" s="122"/>
      <c r="E212" s="258">
        <f t="shared" si="3"/>
        <v>0</v>
      </c>
    </row>
    <row r="213" spans="1:5" ht="16.5" hidden="1" customHeight="1" x14ac:dyDescent="0.25">
      <c r="A213" s="255"/>
      <c r="B213" s="256"/>
      <c r="C213" s="257"/>
      <c r="D213" s="122"/>
      <c r="E213" s="258">
        <f t="shared" si="3"/>
        <v>0</v>
      </c>
    </row>
    <row r="214" spans="1:5" ht="16.5" hidden="1" customHeight="1" x14ac:dyDescent="0.25">
      <c r="A214" s="255"/>
      <c r="B214" s="256"/>
      <c r="C214" s="257"/>
      <c r="D214" s="122"/>
      <c r="E214" s="258">
        <f t="shared" si="3"/>
        <v>0</v>
      </c>
    </row>
    <row r="215" spans="1:5" ht="16.5" hidden="1" customHeight="1" x14ac:dyDescent="0.25">
      <c r="A215" s="255"/>
      <c r="B215" s="256"/>
      <c r="C215" s="257"/>
      <c r="D215" s="122"/>
      <c r="E215" s="258">
        <f t="shared" si="3"/>
        <v>0</v>
      </c>
    </row>
    <row r="216" spans="1:5" ht="16.5" hidden="1" customHeight="1" x14ac:dyDescent="0.25">
      <c r="A216" s="255"/>
      <c r="B216" s="256"/>
      <c r="C216" s="257"/>
      <c r="D216" s="122"/>
      <c r="E216" s="258">
        <f t="shared" si="3"/>
        <v>0</v>
      </c>
    </row>
    <row r="217" spans="1:5" ht="16.5" hidden="1" customHeight="1" x14ac:dyDescent="0.25">
      <c r="A217" s="255"/>
      <c r="B217" s="256"/>
      <c r="C217" s="257"/>
      <c r="D217" s="122"/>
      <c r="E217" s="258">
        <f t="shared" si="3"/>
        <v>0</v>
      </c>
    </row>
    <row r="218" spans="1:5" ht="16.5" hidden="1" customHeight="1" x14ac:dyDescent="0.25">
      <c r="A218" s="255"/>
      <c r="B218" s="256"/>
      <c r="C218" s="257"/>
      <c r="D218" s="122"/>
      <c r="E218" s="258">
        <f t="shared" si="3"/>
        <v>0</v>
      </c>
    </row>
    <row r="219" spans="1:5" ht="16.5" hidden="1" customHeight="1" x14ac:dyDescent="0.25">
      <c r="A219" s="255"/>
      <c r="B219" s="256"/>
      <c r="C219" s="257"/>
      <c r="D219" s="122"/>
      <c r="E219" s="258">
        <f t="shared" si="3"/>
        <v>0</v>
      </c>
    </row>
    <row r="220" spans="1:5" ht="16.5" hidden="1" customHeight="1" x14ac:dyDescent="0.25">
      <c r="A220" s="255"/>
      <c r="B220" s="256"/>
      <c r="C220" s="257"/>
      <c r="D220" s="122"/>
      <c r="E220" s="258">
        <f t="shared" si="3"/>
        <v>0</v>
      </c>
    </row>
    <row r="221" spans="1:5" ht="16.5" hidden="1" customHeight="1" x14ac:dyDescent="0.25">
      <c r="A221" s="255"/>
      <c r="B221" s="256"/>
      <c r="C221" s="257"/>
      <c r="D221" s="122"/>
      <c r="E221" s="258">
        <f t="shared" si="3"/>
        <v>0</v>
      </c>
    </row>
    <row r="222" spans="1:5" ht="16.5" hidden="1" customHeight="1" x14ac:dyDescent="0.25">
      <c r="A222" s="255"/>
      <c r="B222" s="256"/>
      <c r="C222" s="257"/>
      <c r="D222" s="122"/>
      <c r="E222" s="258">
        <f t="shared" si="3"/>
        <v>0</v>
      </c>
    </row>
    <row r="223" spans="1:5" ht="16.5" hidden="1" customHeight="1" x14ac:dyDescent="0.25">
      <c r="A223" s="255"/>
      <c r="B223" s="256"/>
      <c r="C223" s="257"/>
      <c r="D223" s="122"/>
      <c r="E223" s="258">
        <f t="shared" si="3"/>
        <v>0</v>
      </c>
    </row>
    <row r="224" spans="1:5" ht="16.5" hidden="1" customHeight="1" x14ac:dyDescent="0.25">
      <c r="A224" s="255"/>
      <c r="B224" s="256"/>
      <c r="C224" s="257"/>
      <c r="D224" s="122"/>
      <c r="E224" s="258">
        <f t="shared" si="3"/>
        <v>0</v>
      </c>
    </row>
    <row r="225" spans="1:5" ht="16.5" hidden="1" customHeight="1" x14ac:dyDescent="0.25">
      <c r="A225" s="255"/>
      <c r="B225" s="256"/>
      <c r="C225" s="257"/>
      <c r="D225" s="122"/>
      <c r="E225" s="258">
        <f t="shared" si="3"/>
        <v>0</v>
      </c>
    </row>
    <row r="226" spans="1:5" ht="16.5" hidden="1" customHeight="1" x14ac:dyDescent="0.25">
      <c r="A226" s="255"/>
      <c r="B226" s="256"/>
      <c r="C226" s="257"/>
      <c r="D226" s="122"/>
      <c r="E226" s="258">
        <f t="shared" si="3"/>
        <v>0</v>
      </c>
    </row>
    <row r="227" spans="1:5" ht="16.5" hidden="1" customHeight="1" x14ac:dyDescent="0.25">
      <c r="A227" s="255"/>
      <c r="B227" s="256"/>
      <c r="C227" s="257"/>
      <c r="D227" s="122"/>
      <c r="E227" s="258">
        <f t="shared" si="3"/>
        <v>0</v>
      </c>
    </row>
    <row r="228" spans="1:5" ht="16.5" hidden="1" customHeight="1" x14ac:dyDescent="0.25">
      <c r="A228" s="255"/>
      <c r="B228" s="256"/>
      <c r="C228" s="257"/>
      <c r="D228" s="122"/>
      <c r="E228" s="258">
        <f t="shared" si="3"/>
        <v>0</v>
      </c>
    </row>
    <row r="229" spans="1:5" ht="16.5" hidden="1" customHeight="1" x14ac:dyDescent="0.25">
      <c r="A229" s="255"/>
      <c r="B229" s="256"/>
      <c r="C229" s="257"/>
      <c r="D229" s="122"/>
      <c r="E229" s="258">
        <f t="shared" si="3"/>
        <v>0</v>
      </c>
    </row>
    <row r="230" spans="1:5" ht="16.5" hidden="1" customHeight="1" x14ac:dyDescent="0.25">
      <c r="A230" s="255"/>
      <c r="B230" s="256"/>
      <c r="C230" s="257"/>
      <c r="D230" s="122"/>
      <c r="E230" s="258">
        <f t="shared" si="3"/>
        <v>0</v>
      </c>
    </row>
    <row r="231" spans="1:5" ht="16.5" hidden="1" customHeight="1" x14ac:dyDescent="0.25">
      <c r="A231" s="255"/>
      <c r="B231" s="256"/>
      <c r="C231" s="257"/>
      <c r="D231" s="122"/>
      <c r="E231" s="258">
        <f t="shared" si="3"/>
        <v>0</v>
      </c>
    </row>
    <row r="232" spans="1:5" ht="16.5" hidden="1" customHeight="1" x14ac:dyDescent="0.25">
      <c r="A232" s="255"/>
      <c r="B232" s="256"/>
      <c r="C232" s="257"/>
      <c r="D232" s="122"/>
      <c r="E232" s="258">
        <f t="shared" si="3"/>
        <v>0</v>
      </c>
    </row>
    <row r="233" spans="1:5" ht="16.5" hidden="1" customHeight="1" x14ac:dyDescent="0.25">
      <c r="A233" s="255"/>
      <c r="B233" s="256"/>
      <c r="C233" s="257"/>
      <c r="D233" s="122"/>
      <c r="E233" s="258">
        <f t="shared" si="3"/>
        <v>0</v>
      </c>
    </row>
    <row r="234" spans="1:5" ht="16.5" hidden="1" customHeight="1" x14ac:dyDescent="0.25">
      <c r="A234" s="255"/>
      <c r="B234" s="256"/>
      <c r="C234" s="257"/>
      <c r="D234" s="122"/>
      <c r="E234" s="258">
        <f t="shared" si="3"/>
        <v>0</v>
      </c>
    </row>
    <row r="235" spans="1:5" ht="16.5" hidden="1" customHeight="1" x14ac:dyDescent="0.25">
      <c r="A235" s="255"/>
      <c r="B235" s="256"/>
      <c r="C235" s="257"/>
      <c r="D235" s="122"/>
      <c r="E235" s="258">
        <f t="shared" si="3"/>
        <v>0</v>
      </c>
    </row>
    <row r="236" spans="1:5" ht="16.5" hidden="1" customHeight="1" x14ac:dyDescent="0.25">
      <c r="A236" s="255"/>
      <c r="B236" s="256"/>
      <c r="C236" s="257"/>
      <c r="D236" s="122"/>
      <c r="E236" s="258">
        <f t="shared" si="3"/>
        <v>0</v>
      </c>
    </row>
    <row r="237" spans="1:5" ht="16.5" hidden="1" customHeight="1" x14ac:dyDescent="0.25">
      <c r="A237" s="255"/>
      <c r="B237" s="256"/>
      <c r="C237" s="257"/>
      <c r="D237" s="122"/>
      <c r="E237" s="258">
        <f t="shared" si="3"/>
        <v>0</v>
      </c>
    </row>
    <row r="238" spans="1:5" ht="16.5" hidden="1" customHeight="1" x14ac:dyDescent="0.25">
      <c r="A238" s="255"/>
      <c r="B238" s="256"/>
      <c r="C238" s="257"/>
      <c r="D238" s="122"/>
      <c r="E238" s="258">
        <f t="shared" si="3"/>
        <v>0</v>
      </c>
    </row>
    <row r="239" spans="1:5" ht="16.5" hidden="1" customHeight="1" x14ac:dyDescent="0.25">
      <c r="A239" s="255"/>
      <c r="B239" s="256"/>
      <c r="C239" s="257"/>
      <c r="D239" s="122"/>
      <c r="E239" s="258">
        <f t="shared" si="3"/>
        <v>0</v>
      </c>
    </row>
    <row r="240" spans="1:5" ht="16.5" hidden="1" customHeight="1" x14ac:dyDescent="0.25">
      <c r="A240" s="255"/>
      <c r="B240" s="256"/>
      <c r="C240" s="257"/>
      <c r="D240" s="122"/>
      <c r="E240" s="258">
        <f t="shared" si="3"/>
        <v>0</v>
      </c>
    </row>
    <row r="241" spans="1:5" ht="16.5" hidden="1" customHeight="1" x14ac:dyDescent="0.25">
      <c r="A241" s="255"/>
      <c r="B241" s="256"/>
      <c r="C241" s="257"/>
      <c r="D241" s="122"/>
      <c r="E241" s="258">
        <f t="shared" si="3"/>
        <v>0</v>
      </c>
    </row>
    <row r="242" spans="1:5" ht="16.5" hidden="1" customHeight="1" x14ac:dyDescent="0.25">
      <c r="A242" s="255"/>
      <c r="B242" s="256"/>
      <c r="C242" s="257"/>
      <c r="D242" s="122"/>
      <c r="E242" s="258">
        <f t="shared" si="3"/>
        <v>0</v>
      </c>
    </row>
    <row r="243" spans="1:5" ht="16.5" hidden="1" customHeight="1" x14ac:dyDescent="0.25">
      <c r="A243" s="255"/>
      <c r="B243" s="256"/>
      <c r="C243" s="257"/>
      <c r="D243" s="122"/>
      <c r="E243" s="258">
        <f t="shared" si="3"/>
        <v>0</v>
      </c>
    </row>
    <row r="244" spans="1:5" ht="16.5" hidden="1" customHeight="1" x14ac:dyDescent="0.25">
      <c r="A244" s="255"/>
      <c r="B244" s="256"/>
      <c r="C244" s="257"/>
      <c r="D244" s="122"/>
      <c r="E244" s="258">
        <f t="shared" si="3"/>
        <v>0</v>
      </c>
    </row>
    <row r="245" spans="1:5" ht="16.5" hidden="1" customHeight="1" x14ac:dyDescent="0.25">
      <c r="A245" s="255"/>
      <c r="B245" s="256"/>
      <c r="C245" s="257"/>
      <c r="D245" s="122"/>
      <c r="E245" s="258">
        <f t="shared" si="3"/>
        <v>0</v>
      </c>
    </row>
    <row r="246" spans="1:5" ht="16.5" hidden="1" customHeight="1" x14ac:dyDescent="0.25">
      <c r="A246" s="255"/>
      <c r="B246" s="256"/>
      <c r="C246" s="257"/>
      <c r="D246" s="122"/>
      <c r="E246" s="258">
        <f t="shared" si="3"/>
        <v>0</v>
      </c>
    </row>
    <row r="247" spans="1:5" ht="16.5" hidden="1" customHeight="1" x14ac:dyDescent="0.25">
      <c r="A247" s="255"/>
      <c r="B247" s="256"/>
      <c r="C247" s="257"/>
      <c r="D247" s="122"/>
      <c r="E247" s="258">
        <f t="shared" si="3"/>
        <v>0</v>
      </c>
    </row>
    <row r="248" spans="1:5" ht="16.5" hidden="1" customHeight="1" x14ac:dyDescent="0.25">
      <c r="A248" s="255"/>
      <c r="B248" s="256"/>
      <c r="C248" s="257"/>
      <c r="D248" s="122"/>
      <c r="E248" s="258">
        <f t="shared" si="3"/>
        <v>0</v>
      </c>
    </row>
    <row r="249" spans="1:5" ht="16.5" hidden="1" customHeight="1" x14ac:dyDescent="0.25">
      <c r="A249" s="255"/>
      <c r="B249" s="256"/>
      <c r="C249" s="257"/>
      <c r="D249" s="122"/>
      <c r="E249" s="258">
        <f t="shared" si="3"/>
        <v>0</v>
      </c>
    </row>
    <row r="250" spans="1:5" ht="16.5" hidden="1" customHeight="1" x14ac:dyDescent="0.25">
      <c r="A250" s="255"/>
      <c r="B250" s="256"/>
      <c r="C250" s="257"/>
      <c r="D250" s="122"/>
      <c r="E250" s="258">
        <f t="shared" si="3"/>
        <v>0</v>
      </c>
    </row>
    <row r="251" spans="1:5" ht="16.5" hidden="1" customHeight="1" x14ac:dyDescent="0.25">
      <c r="A251" s="255"/>
      <c r="B251" s="256"/>
      <c r="C251" s="257"/>
      <c r="D251" s="122"/>
      <c r="E251" s="258">
        <f t="shared" si="3"/>
        <v>0</v>
      </c>
    </row>
    <row r="252" spans="1:5" ht="16.5" hidden="1" customHeight="1" x14ac:dyDescent="0.25">
      <c r="A252" s="255"/>
      <c r="B252" s="256"/>
      <c r="C252" s="257"/>
      <c r="D252" s="122"/>
      <c r="E252" s="258">
        <f t="shared" si="3"/>
        <v>0</v>
      </c>
    </row>
    <row r="253" spans="1:5" ht="16.5" hidden="1" customHeight="1" x14ac:dyDescent="0.25">
      <c r="A253" s="255"/>
      <c r="B253" s="256"/>
      <c r="C253" s="257"/>
      <c r="D253" s="122"/>
      <c r="E253" s="258">
        <f t="shared" si="3"/>
        <v>0</v>
      </c>
    </row>
    <row r="254" spans="1:5" ht="16.5" hidden="1" customHeight="1" x14ac:dyDescent="0.25">
      <c r="A254" s="255"/>
      <c r="B254" s="256"/>
      <c r="C254" s="257"/>
      <c r="D254" s="122"/>
      <c r="E254" s="258">
        <f t="shared" si="3"/>
        <v>0</v>
      </c>
    </row>
    <row r="255" spans="1:5" ht="16.5" hidden="1" customHeight="1" x14ac:dyDescent="0.25">
      <c r="A255" s="255"/>
      <c r="B255" s="256"/>
      <c r="C255" s="257"/>
      <c r="D255" s="122"/>
      <c r="E255" s="258">
        <f t="shared" si="3"/>
        <v>0</v>
      </c>
    </row>
    <row r="256" spans="1:5" ht="16.5" hidden="1" customHeight="1" x14ac:dyDescent="0.25">
      <c r="A256" s="255"/>
      <c r="B256" s="256"/>
      <c r="C256" s="257"/>
      <c r="D256" s="122"/>
      <c r="E256" s="258">
        <f t="shared" si="3"/>
        <v>0</v>
      </c>
    </row>
    <row r="257" spans="1:5" ht="16.5" hidden="1" customHeight="1" x14ac:dyDescent="0.25">
      <c r="A257" s="255"/>
      <c r="B257" s="256"/>
      <c r="C257" s="257"/>
      <c r="D257" s="122"/>
      <c r="E257" s="258">
        <f t="shared" si="3"/>
        <v>0</v>
      </c>
    </row>
    <row r="258" spans="1:5" ht="16.5" hidden="1" customHeight="1" x14ac:dyDescent="0.25">
      <c r="A258" s="255"/>
      <c r="B258" s="256"/>
      <c r="C258" s="257"/>
      <c r="D258" s="122"/>
      <c r="E258" s="258">
        <f t="shared" si="3"/>
        <v>0</v>
      </c>
    </row>
    <row r="259" spans="1:5" ht="16.5" hidden="1" customHeight="1" x14ac:dyDescent="0.25">
      <c r="A259" s="255"/>
      <c r="B259" s="256"/>
      <c r="C259" s="257"/>
      <c r="D259" s="122"/>
      <c r="E259" s="258">
        <f t="shared" si="3"/>
        <v>0</v>
      </c>
    </row>
    <row r="260" spans="1:5" ht="16.5" hidden="1" customHeight="1" x14ac:dyDescent="0.25">
      <c r="A260" s="255"/>
      <c r="B260" s="256"/>
      <c r="C260" s="257"/>
      <c r="D260" s="122"/>
      <c r="E260" s="258">
        <f t="shared" si="3"/>
        <v>0</v>
      </c>
    </row>
    <row r="261" spans="1:5" ht="16.5" hidden="1" customHeight="1" x14ac:dyDescent="0.25">
      <c r="A261" s="255"/>
      <c r="B261" s="256"/>
      <c r="C261" s="257"/>
      <c r="D261" s="122"/>
      <c r="E261" s="258">
        <f t="shared" si="3"/>
        <v>0</v>
      </c>
    </row>
    <row r="262" spans="1:5" ht="16.5" hidden="1" customHeight="1" x14ac:dyDescent="0.25">
      <c r="A262" s="255"/>
      <c r="B262" s="256"/>
      <c r="C262" s="257"/>
      <c r="D262" s="122"/>
      <c r="E262" s="258">
        <f t="shared" si="3"/>
        <v>0</v>
      </c>
    </row>
    <row r="263" spans="1:5" ht="16.5" hidden="1" customHeight="1" x14ac:dyDescent="0.25">
      <c r="A263" s="255"/>
      <c r="B263" s="256"/>
      <c r="C263" s="257"/>
      <c r="D263" s="122"/>
      <c r="E263" s="258">
        <f t="shared" si="3"/>
        <v>0</v>
      </c>
    </row>
    <row r="264" spans="1:5" ht="16.5" hidden="1" customHeight="1" x14ac:dyDescent="0.25">
      <c r="A264" s="255"/>
      <c r="B264" s="256"/>
      <c r="C264" s="257"/>
      <c r="D264" s="122"/>
      <c r="E264" s="258">
        <f t="shared" si="3"/>
        <v>0</v>
      </c>
    </row>
    <row r="265" spans="1:5" ht="16.5" hidden="1" customHeight="1" x14ac:dyDescent="0.25">
      <c r="A265" s="255"/>
      <c r="B265" s="256"/>
      <c r="C265" s="257"/>
      <c r="D265" s="122"/>
      <c r="E265" s="258">
        <f t="shared" si="3"/>
        <v>0</v>
      </c>
    </row>
    <row r="266" spans="1:5" ht="16.5" hidden="1" customHeight="1" x14ac:dyDescent="0.25">
      <c r="A266" s="255"/>
      <c r="B266" s="256"/>
      <c r="C266" s="257"/>
      <c r="D266" s="122"/>
      <c r="E266" s="258">
        <f t="shared" si="3"/>
        <v>0</v>
      </c>
    </row>
    <row r="267" spans="1:5" ht="16.5" hidden="1" customHeight="1" x14ac:dyDescent="0.25">
      <c r="A267" s="255"/>
      <c r="B267" s="256"/>
      <c r="C267" s="257"/>
      <c r="D267" s="122"/>
      <c r="E267" s="258">
        <f t="shared" si="3"/>
        <v>0</v>
      </c>
    </row>
    <row r="268" spans="1:5" ht="16.5" hidden="1" customHeight="1" x14ac:dyDescent="0.25">
      <c r="A268" s="255"/>
      <c r="B268" s="256"/>
      <c r="C268" s="257"/>
      <c r="D268" s="122"/>
      <c r="E268" s="258">
        <f t="shared" si="3"/>
        <v>0</v>
      </c>
    </row>
    <row r="269" spans="1:5" ht="16.5" hidden="1" customHeight="1" x14ac:dyDescent="0.25">
      <c r="A269" s="255"/>
      <c r="B269" s="256"/>
      <c r="C269" s="257"/>
      <c r="D269" s="122"/>
      <c r="E269" s="258">
        <f t="shared" ref="E269:E279" si="4">B269*C269*D269</f>
        <v>0</v>
      </c>
    </row>
    <row r="270" spans="1:5" ht="16.5" hidden="1" customHeight="1" x14ac:dyDescent="0.25">
      <c r="A270" s="255"/>
      <c r="B270" s="256"/>
      <c r="C270" s="257"/>
      <c r="D270" s="122"/>
      <c r="E270" s="258">
        <f t="shared" si="4"/>
        <v>0</v>
      </c>
    </row>
    <row r="271" spans="1:5" ht="16.5" hidden="1" customHeight="1" x14ac:dyDescent="0.25">
      <c r="A271" s="255"/>
      <c r="B271" s="256"/>
      <c r="C271" s="257"/>
      <c r="D271" s="122"/>
      <c r="E271" s="258">
        <f t="shared" si="4"/>
        <v>0</v>
      </c>
    </row>
    <row r="272" spans="1:5" ht="16.5" hidden="1" customHeight="1" x14ac:dyDescent="0.25">
      <c r="A272" s="255"/>
      <c r="B272" s="256"/>
      <c r="C272" s="257"/>
      <c r="D272" s="122"/>
      <c r="E272" s="258">
        <f t="shared" si="4"/>
        <v>0</v>
      </c>
    </row>
    <row r="273" spans="1:5" ht="16.5" hidden="1" customHeight="1" x14ac:dyDescent="0.25">
      <c r="A273" s="255"/>
      <c r="B273" s="256"/>
      <c r="C273" s="259"/>
      <c r="D273" s="122"/>
      <c r="E273" s="258">
        <f t="shared" si="4"/>
        <v>0</v>
      </c>
    </row>
    <row r="274" spans="1:5" ht="16.5" hidden="1" customHeight="1" x14ac:dyDescent="0.25">
      <c r="A274" s="255"/>
      <c r="B274" s="256"/>
      <c r="C274" s="259"/>
      <c r="D274" s="122"/>
      <c r="E274" s="258">
        <f t="shared" si="4"/>
        <v>0</v>
      </c>
    </row>
    <row r="275" spans="1:5" ht="16.5" hidden="1" customHeight="1" x14ac:dyDescent="0.25">
      <c r="A275" s="255"/>
      <c r="B275" s="256"/>
      <c r="C275" s="259"/>
      <c r="D275" s="122"/>
      <c r="E275" s="258">
        <f t="shared" si="4"/>
        <v>0</v>
      </c>
    </row>
    <row r="276" spans="1:5" ht="16.5" hidden="1" customHeight="1" x14ac:dyDescent="0.25">
      <c r="A276" s="255"/>
      <c r="B276" s="256"/>
      <c r="C276" s="259"/>
      <c r="D276" s="122"/>
      <c r="E276" s="258">
        <f t="shared" si="4"/>
        <v>0</v>
      </c>
    </row>
    <row r="277" spans="1:5" ht="16.5" hidden="1" customHeight="1" x14ac:dyDescent="0.25">
      <c r="A277" s="255"/>
      <c r="B277" s="256"/>
      <c r="C277" s="259"/>
      <c r="D277" s="122"/>
      <c r="E277" s="258">
        <f t="shared" si="4"/>
        <v>0</v>
      </c>
    </row>
    <row r="278" spans="1:5" ht="16.5" hidden="1" customHeight="1" x14ac:dyDescent="0.25">
      <c r="A278" s="255"/>
      <c r="B278" s="256"/>
      <c r="C278" s="259"/>
      <c r="D278" s="122"/>
      <c r="E278" s="258">
        <f t="shared" si="4"/>
        <v>0</v>
      </c>
    </row>
    <row r="279" spans="1:5" ht="16.5" hidden="1" customHeight="1" x14ac:dyDescent="0.25">
      <c r="A279" s="255"/>
      <c r="B279" s="256"/>
      <c r="C279" s="121"/>
      <c r="D279" s="122"/>
      <c r="E279" s="258">
        <f t="shared" si="4"/>
        <v>0</v>
      </c>
    </row>
    <row r="280" spans="1:5" ht="18.75" x14ac:dyDescent="0.3">
      <c r="A280" s="428" t="s">
        <v>74</v>
      </c>
      <c r="B280" s="429"/>
      <c r="C280" s="429"/>
      <c r="D280" s="430"/>
      <c r="E280" s="92">
        <f>SUM(E13:E279)</f>
        <v>0</v>
      </c>
    </row>
    <row r="281" spans="1:5" ht="16.5" customHeight="1" x14ac:dyDescent="0.25">
      <c r="A281" s="474"/>
      <c r="B281" s="475"/>
      <c r="C281" s="475"/>
      <c r="D281" s="475"/>
      <c r="E281" s="476"/>
    </row>
    <row r="282" spans="1:5" s="87" customFormat="1" ht="30" customHeight="1" x14ac:dyDescent="0.25">
      <c r="A282" s="465" t="s">
        <v>75</v>
      </c>
      <c r="B282" s="466"/>
      <c r="C282" s="466"/>
      <c r="D282" s="466"/>
      <c r="E282" s="467"/>
    </row>
    <row r="283" spans="1:5" s="88" customFormat="1" ht="16.5" customHeight="1" x14ac:dyDescent="0.25">
      <c r="A283" s="456" t="s">
        <v>76</v>
      </c>
      <c r="B283" s="457"/>
      <c r="C283" s="457"/>
      <c r="D283" s="457"/>
      <c r="E283" s="458"/>
    </row>
    <row r="284" spans="1:5" ht="16.5" customHeight="1" x14ac:dyDescent="0.25">
      <c r="A284" s="485" t="s">
        <v>65</v>
      </c>
      <c r="B284" s="486"/>
      <c r="C284" s="249" t="s">
        <v>77</v>
      </c>
      <c r="D284" s="249" t="s">
        <v>78</v>
      </c>
      <c r="E284" s="250" t="s">
        <v>66</v>
      </c>
    </row>
    <row r="285" spans="1:5" ht="16.5" customHeight="1" x14ac:dyDescent="0.25">
      <c r="A285" s="433" t="s">
        <v>79</v>
      </c>
      <c r="B285" s="434"/>
      <c r="C285" s="252">
        <v>5</v>
      </c>
      <c r="D285" s="260">
        <v>150</v>
      </c>
      <c r="E285" s="254">
        <f>C285*D285</f>
        <v>750</v>
      </c>
    </row>
    <row r="286" spans="1:5" ht="16.5" customHeight="1" x14ac:dyDescent="0.25">
      <c r="A286" s="433" t="s">
        <v>80</v>
      </c>
      <c r="B286" s="434"/>
      <c r="C286" s="252">
        <v>5</v>
      </c>
      <c r="D286" s="260">
        <v>50</v>
      </c>
      <c r="E286" s="254">
        <f t="shared" ref="E286:E304" si="5">C286*D286</f>
        <v>250</v>
      </c>
    </row>
    <row r="287" spans="1:5" ht="16.5" customHeight="1" x14ac:dyDescent="0.25">
      <c r="A287" s="433" t="s">
        <v>81</v>
      </c>
      <c r="B287" s="434"/>
      <c r="C287" s="252">
        <v>5</v>
      </c>
      <c r="D287" s="260">
        <v>25</v>
      </c>
      <c r="E287" s="254">
        <f t="shared" si="5"/>
        <v>125</v>
      </c>
    </row>
    <row r="288" spans="1:5" ht="16.5" customHeight="1" x14ac:dyDescent="0.25">
      <c r="A288" s="431"/>
      <c r="B288" s="432"/>
      <c r="C288" s="256"/>
      <c r="D288" s="261"/>
      <c r="E288" s="258">
        <f t="shared" si="5"/>
        <v>0</v>
      </c>
    </row>
    <row r="289" spans="1:5" ht="16.5" customHeight="1" x14ac:dyDescent="0.25">
      <c r="A289" s="431"/>
      <c r="B289" s="432"/>
      <c r="C289" s="256"/>
      <c r="D289" s="261"/>
      <c r="E289" s="258">
        <f t="shared" si="5"/>
        <v>0</v>
      </c>
    </row>
    <row r="290" spans="1:5" ht="16.5" customHeight="1" x14ac:dyDescent="0.25">
      <c r="A290" s="431"/>
      <c r="B290" s="432"/>
      <c r="C290" s="256"/>
      <c r="D290" s="261"/>
      <c r="E290" s="258">
        <f t="shared" si="5"/>
        <v>0</v>
      </c>
    </row>
    <row r="291" spans="1:5" ht="16.5" customHeight="1" x14ac:dyDescent="0.25">
      <c r="A291" s="431"/>
      <c r="B291" s="432"/>
      <c r="C291" s="256"/>
      <c r="D291" s="261"/>
      <c r="E291" s="258">
        <f t="shared" si="5"/>
        <v>0</v>
      </c>
    </row>
    <row r="292" spans="1:5" ht="16.5" customHeight="1" x14ac:dyDescent="0.25">
      <c r="A292" s="431"/>
      <c r="B292" s="432"/>
      <c r="C292" s="256"/>
      <c r="D292" s="261"/>
      <c r="E292" s="258">
        <f t="shared" si="5"/>
        <v>0</v>
      </c>
    </row>
    <row r="293" spans="1:5" ht="16.5" customHeight="1" x14ac:dyDescent="0.25">
      <c r="A293" s="431"/>
      <c r="B293" s="432"/>
      <c r="C293" s="256"/>
      <c r="D293" s="261"/>
      <c r="E293" s="258">
        <f t="shared" si="5"/>
        <v>0</v>
      </c>
    </row>
    <row r="294" spans="1:5" ht="16.5" customHeight="1" x14ac:dyDescent="0.25">
      <c r="A294" s="431"/>
      <c r="B294" s="432"/>
      <c r="C294" s="256"/>
      <c r="D294" s="261"/>
      <c r="E294" s="258">
        <f t="shared" si="5"/>
        <v>0</v>
      </c>
    </row>
    <row r="295" spans="1:5" ht="16.5" customHeight="1" x14ac:dyDescent="0.25">
      <c r="A295" s="431"/>
      <c r="B295" s="432"/>
      <c r="C295" s="256"/>
      <c r="D295" s="261"/>
      <c r="E295" s="258">
        <f t="shared" si="5"/>
        <v>0</v>
      </c>
    </row>
    <row r="296" spans="1:5" ht="16.5" customHeight="1" x14ac:dyDescent="0.25">
      <c r="A296" s="431"/>
      <c r="B296" s="432"/>
      <c r="C296" s="256"/>
      <c r="D296" s="261"/>
      <c r="E296" s="258">
        <f t="shared" si="5"/>
        <v>0</v>
      </c>
    </row>
    <row r="297" spans="1:5" ht="16.5" customHeight="1" x14ac:dyDescent="0.25">
      <c r="A297" s="431"/>
      <c r="B297" s="432"/>
      <c r="C297" s="256"/>
      <c r="D297" s="261"/>
      <c r="E297" s="258">
        <f t="shared" si="5"/>
        <v>0</v>
      </c>
    </row>
    <row r="298" spans="1:5" ht="16.5" customHeight="1" x14ac:dyDescent="0.25">
      <c r="A298" s="431"/>
      <c r="B298" s="432"/>
      <c r="C298" s="256"/>
      <c r="D298" s="261"/>
      <c r="E298" s="258">
        <f t="shared" si="5"/>
        <v>0</v>
      </c>
    </row>
    <row r="299" spans="1:5" ht="16.5" customHeight="1" x14ac:dyDescent="0.25">
      <c r="A299" s="431"/>
      <c r="B299" s="432"/>
      <c r="C299" s="256"/>
      <c r="D299" s="261"/>
      <c r="E299" s="258">
        <f t="shared" si="5"/>
        <v>0</v>
      </c>
    </row>
    <row r="300" spans="1:5" ht="16.5" customHeight="1" x14ac:dyDescent="0.25">
      <c r="A300" s="431"/>
      <c r="B300" s="432"/>
      <c r="C300" s="256"/>
      <c r="D300" s="261"/>
      <c r="E300" s="258">
        <f t="shared" si="5"/>
        <v>0</v>
      </c>
    </row>
    <row r="301" spans="1:5" ht="16.5" customHeight="1" x14ac:dyDescent="0.25">
      <c r="A301" s="431"/>
      <c r="B301" s="432"/>
      <c r="C301" s="256"/>
      <c r="D301" s="261"/>
      <c r="E301" s="258">
        <f t="shared" si="5"/>
        <v>0</v>
      </c>
    </row>
    <row r="302" spans="1:5" ht="16.5" customHeight="1" x14ac:dyDescent="0.25">
      <c r="A302" s="431"/>
      <c r="B302" s="432"/>
      <c r="C302" s="256"/>
      <c r="D302" s="261"/>
      <c r="E302" s="258">
        <f t="shared" si="5"/>
        <v>0</v>
      </c>
    </row>
    <row r="303" spans="1:5" ht="16.5" customHeight="1" x14ac:dyDescent="0.25">
      <c r="A303" s="431"/>
      <c r="B303" s="432"/>
      <c r="C303" s="256"/>
      <c r="D303" s="261"/>
      <c r="E303" s="258">
        <f t="shared" si="5"/>
        <v>0</v>
      </c>
    </row>
    <row r="304" spans="1:5" ht="16.5" customHeight="1" x14ac:dyDescent="0.25">
      <c r="A304" s="431"/>
      <c r="B304" s="432"/>
      <c r="C304" s="256"/>
      <c r="D304" s="261"/>
      <c r="E304" s="258">
        <f t="shared" si="5"/>
        <v>0</v>
      </c>
    </row>
    <row r="305" spans="1:5" ht="16.5" customHeight="1" x14ac:dyDescent="0.25">
      <c r="A305" s="431"/>
      <c r="B305" s="432"/>
      <c r="C305" s="256"/>
      <c r="D305" s="261"/>
      <c r="E305" s="258">
        <f t="shared" ref="E305:E349" si="6">B305*C305</f>
        <v>0</v>
      </c>
    </row>
    <row r="306" spans="1:5" ht="16.5" customHeight="1" x14ac:dyDescent="0.25">
      <c r="A306" s="431"/>
      <c r="B306" s="432"/>
      <c r="C306" s="256"/>
      <c r="D306" s="261"/>
      <c r="E306" s="258">
        <f t="shared" si="6"/>
        <v>0</v>
      </c>
    </row>
    <row r="307" spans="1:5" ht="16.5" customHeight="1" x14ac:dyDescent="0.25">
      <c r="A307" s="431"/>
      <c r="B307" s="432"/>
      <c r="C307" s="256"/>
      <c r="D307" s="261"/>
      <c r="E307" s="258">
        <f t="shared" si="6"/>
        <v>0</v>
      </c>
    </row>
    <row r="308" spans="1:5" ht="16.5" hidden="1" customHeight="1" x14ac:dyDescent="0.25">
      <c r="A308" s="431"/>
      <c r="B308" s="432"/>
      <c r="C308" s="256"/>
      <c r="D308" s="261"/>
      <c r="E308" s="258">
        <f t="shared" si="6"/>
        <v>0</v>
      </c>
    </row>
    <row r="309" spans="1:5" ht="16.5" hidden="1" customHeight="1" x14ac:dyDescent="0.25">
      <c r="A309" s="431"/>
      <c r="B309" s="432"/>
      <c r="C309" s="256"/>
      <c r="D309" s="261"/>
      <c r="E309" s="258">
        <f t="shared" si="6"/>
        <v>0</v>
      </c>
    </row>
    <row r="310" spans="1:5" ht="16.5" hidden="1" customHeight="1" x14ac:dyDescent="0.25">
      <c r="A310" s="431"/>
      <c r="B310" s="432"/>
      <c r="C310" s="256"/>
      <c r="D310" s="261"/>
      <c r="E310" s="258">
        <f t="shared" si="6"/>
        <v>0</v>
      </c>
    </row>
    <row r="311" spans="1:5" ht="16.5" hidden="1" customHeight="1" x14ac:dyDescent="0.25">
      <c r="A311" s="431"/>
      <c r="B311" s="432"/>
      <c r="C311" s="256"/>
      <c r="D311" s="261"/>
      <c r="E311" s="258">
        <f t="shared" si="6"/>
        <v>0</v>
      </c>
    </row>
    <row r="312" spans="1:5" ht="16.5" hidden="1" customHeight="1" x14ac:dyDescent="0.25">
      <c r="A312" s="431"/>
      <c r="B312" s="432"/>
      <c r="C312" s="256"/>
      <c r="D312" s="261"/>
      <c r="E312" s="258">
        <f t="shared" si="6"/>
        <v>0</v>
      </c>
    </row>
    <row r="313" spans="1:5" ht="16.5" hidden="1" customHeight="1" x14ac:dyDescent="0.25">
      <c r="A313" s="431"/>
      <c r="B313" s="432"/>
      <c r="C313" s="256"/>
      <c r="D313" s="261"/>
      <c r="E313" s="258">
        <f t="shared" si="6"/>
        <v>0</v>
      </c>
    </row>
    <row r="314" spans="1:5" ht="16.5" hidden="1" customHeight="1" x14ac:dyDescent="0.25">
      <c r="A314" s="431"/>
      <c r="B314" s="432"/>
      <c r="C314" s="256"/>
      <c r="D314" s="261"/>
      <c r="E314" s="258">
        <f t="shared" si="6"/>
        <v>0</v>
      </c>
    </row>
    <row r="315" spans="1:5" ht="16.5" hidden="1" customHeight="1" x14ac:dyDescent="0.25">
      <c r="A315" s="431"/>
      <c r="B315" s="432"/>
      <c r="C315" s="256"/>
      <c r="D315" s="261"/>
      <c r="E315" s="258">
        <f t="shared" si="6"/>
        <v>0</v>
      </c>
    </row>
    <row r="316" spans="1:5" ht="16.5" hidden="1" customHeight="1" x14ac:dyDescent="0.25">
      <c r="A316" s="431"/>
      <c r="B316" s="432"/>
      <c r="C316" s="256"/>
      <c r="D316" s="261"/>
      <c r="E316" s="258">
        <f t="shared" si="6"/>
        <v>0</v>
      </c>
    </row>
    <row r="317" spans="1:5" ht="16.5" hidden="1" customHeight="1" x14ac:dyDescent="0.25">
      <c r="A317" s="431"/>
      <c r="B317" s="432"/>
      <c r="C317" s="256"/>
      <c r="D317" s="261"/>
      <c r="E317" s="258">
        <f t="shared" si="6"/>
        <v>0</v>
      </c>
    </row>
    <row r="318" spans="1:5" ht="16.5" hidden="1" customHeight="1" x14ac:dyDescent="0.25">
      <c r="A318" s="431"/>
      <c r="B318" s="432"/>
      <c r="C318" s="256"/>
      <c r="D318" s="261"/>
      <c r="E318" s="258">
        <f t="shared" si="6"/>
        <v>0</v>
      </c>
    </row>
    <row r="319" spans="1:5" ht="16.5" hidden="1" customHeight="1" x14ac:dyDescent="0.25">
      <c r="A319" s="431"/>
      <c r="B319" s="432"/>
      <c r="C319" s="256"/>
      <c r="D319" s="261"/>
      <c r="E319" s="258">
        <f t="shared" si="6"/>
        <v>0</v>
      </c>
    </row>
    <row r="320" spans="1:5" ht="16.5" hidden="1" customHeight="1" x14ac:dyDescent="0.25">
      <c r="A320" s="431"/>
      <c r="B320" s="432"/>
      <c r="C320" s="256"/>
      <c r="D320" s="261"/>
      <c r="E320" s="258">
        <f t="shared" si="6"/>
        <v>0</v>
      </c>
    </row>
    <row r="321" spans="1:5" ht="16.5" hidden="1" customHeight="1" x14ac:dyDescent="0.25">
      <c r="A321" s="431"/>
      <c r="B321" s="432"/>
      <c r="C321" s="256"/>
      <c r="D321" s="261"/>
      <c r="E321" s="258">
        <f t="shared" si="6"/>
        <v>0</v>
      </c>
    </row>
    <row r="322" spans="1:5" ht="16.5" hidden="1" customHeight="1" x14ac:dyDescent="0.25">
      <c r="A322" s="431"/>
      <c r="B322" s="432"/>
      <c r="C322" s="256"/>
      <c r="D322" s="261"/>
      <c r="E322" s="258">
        <f t="shared" si="6"/>
        <v>0</v>
      </c>
    </row>
    <row r="323" spans="1:5" ht="16.5" hidden="1" customHeight="1" x14ac:dyDescent="0.25">
      <c r="A323" s="431"/>
      <c r="B323" s="432"/>
      <c r="C323" s="256"/>
      <c r="D323" s="261"/>
      <c r="E323" s="258">
        <f t="shared" si="6"/>
        <v>0</v>
      </c>
    </row>
    <row r="324" spans="1:5" ht="16.5" hidden="1" customHeight="1" x14ac:dyDescent="0.25">
      <c r="A324" s="431"/>
      <c r="B324" s="432"/>
      <c r="C324" s="256"/>
      <c r="D324" s="261"/>
      <c r="E324" s="258">
        <f t="shared" si="6"/>
        <v>0</v>
      </c>
    </row>
    <row r="325" spans="1:5" ht="16.5" hidden="1" customHeight="1" x14ac:dyDescent="0.25">
      <c r="A325" s="431"/>
      <c r="B325" s="432"/>
      <c r="C325" s="256"/>
      <c r="D325" s="261"/>
      <c r="E325" s="258">
        <f t="shared" si="6"/>
        <v>0</v>
      </c>
    </row>
    <row r="326" spans="1:5" ht="16.5" hidden="1" customHeight="1" x14ac:dyDescent="0.25">
      <c r="A326" s="431"/>
      <c r="B326" s="432"/>
      <c r="C326" s="256"/>
      <c r="D326" s="261"/>
      <c r="E326" s="258">
        <f t="shared" si="6"/>
        <v>0</v>
      </c>
    </row>
    <row r="327" spans="1:5" ht="16.5" hidden="1" customHeight="1" x14ac:dyDescent="0.25">
      <c r="A327" s="431"/>
      <c r="B327" s="432"/>
      <c r="C327" s="256"/>
      <c r="D327" s="261"/>
      <c r="E327" s="258">
        <f t="shared" si="6"/>
        <v>0</v>
      </c>
    </row>
    <row r="328" spans="1:5" ht="16.5" hidden="1" customHeight="1" x14ac:dyDescent="0.25">
      <c r="A328" s="431"/>
      <c r="B328" s="432"/>
      <c r="C328" s="256"/>
      <c r="D328" s="261"/>
      <c r="E328" s="258">
        <f t="shared" si="6"/>
        <v>0</v>
      </c>
    </row>
    <row r="329" spans="1:5" ht="16.5" hidden="1" customHeight="1" x14ac:dyDescent="0.25">
      <c r="A329" s="431"/>
      <c r="B329" s="432"/>
      <c r="C329" s="256"/>
      <c r="D329" s="261"/>
      <c r="E329" s="258">
        <f t="shared" si="6"/>
        <v>0</v>
      </c>
    </row>
    <row r="330" spans="1:5" ht="16.5" hidden="1" customHeight="1" x14ac:dyDescent="0.25">
      <c r="A330" s="431"/>
      <c r="B330" s="432"/>
      <c r="C330" s="256"/>
      <c r="D330" s="261"/>
      <c r="E330" s="258">
        <f t="shared" si="6"/>
        <v>0</v>
      </c>
    </row>
    <row r="331" spans="1:5" ht="16.5" hidden="1" customHeight="1" x14ac:dyDescent="0.25">
      <c r="A331" s="431"/>
      <c r="B331" s="432"/>
      <c r="C331" s="256"/>
      <c r="D331" s="261"/>
      <c r="E331" s="258">
        <f t="shared" si="6"/>
        <v>0</v>
      </c>
    </row>
    <row r="332" spans="1:5" ht="16.5" hidden="1" customHeight="1" x14ac:dyDescent="0.25">
      <c r="A332" s="431"/>
      <c r="B332" s="432"/>
      <c r="C332" s="256"/>
      <c r="D332" s="261"/>
      <c r="E332" s="258">
        <f t="shared" si="6"/>
        <v>0</v>
      </c>
    </row>
    <row r="333" spans="1:5" ht="16.5" hidden="1" customHeight="1" x14ac:dyDescent="0.25">
      <c r="A333" s="431"/>
      <c r="B333" s="432"/>
      <c r="C333" s="256"/>
      <c r="D333" s="261"/>
      <c r="E333" s="258">
        <f t="shared" si="6"/>
        <v>0</v>
      </c>
    </row>
    <row r="334" spans="1:5" ht="16.5" hidden="1" customHeight="1" x14ac:dyDescent="0.25">
      <c r="A334" s="431"/>
      <c r="B334" s="432"/>
      <c r="C334" s="256"/>
      <c r="D334" s="261"/>
      <c r="E334" s="258">
        <f t="shared" si="6"/>
        <v>0</v>
      </c>
    </row>
    <row r="335" spans="1:5" ht="16.5" hidden="1" customHeight="1" x14ac:dyDescent="0.25">
      <c r="A335" s="431"/>
      <c r="B335" s="432"/>
      <c r="C335" s="256"/>
      <c r="D335" s="261"/>
      <c r="E335" s="258">
        <f t="shared" si="6"/>
        <v>0</v>
      </c>
    </row>
    <row r="336" spans="1:5" ht="16.5" hidden="1" customHeight="1" x14ac:dyDescent="0.25">
      <c r="A336" s="431"/>
      <c r="B336" s="432"/>
      <c r="C336" s="256"/>
      <c r="D336" s="261"/>
      <c r="E336" s="258">
        <f t="shared" si="6"/>
        <v>0</v>
      </c>
    </row>
    <row r="337" spans="1:5" ht="16.5" hidden="1" customHeight="1" x14ac:dyDescent="0.25">
      <c r="A337" s="431"/>
      <c r="B337" s="432"/>
      <c r="C337" s="256"/>
      <c r="D337" s="261"/>
      <c r="E337" s="258">
        <f t="shared" si="6"/>
        <v>0</v>
      </c>
    </row>
    <row r="338" spans="1:5" ht="16.5" hidden="1" customHeight="1" x14ac:dyDescent="0.25">
      <c r="A338" s="431"/>
      <c r="B338" s="432"/>
      <c r="C338" s="256"/>
      <c r="D338" s="261"/>
      <c r="E338" s="258">
        <f t="shared" si="6"/>
        <v>0</v>
      </c>
    </row>
    <row r="339" spans="1:5" ht="16.5" hidden="1" customHeight="1" x14ac:dyDescent="0.25">
      <c r="A339" s="431"/>
      <c r="B339" s="432"/>
      <c r="C339" s="256"/>
      <c r="D339" s="261"/>
      <c r="E339" s="258">
        <f t="shared" si="6"/>
        <v>0</v>
      </c>
    </row>
    <row r="340" spans="1:5" ht="16.5" hidden="1" customHeight="1" x14ac:dyDescent="0.25">
      <c r="A340" s="431"/>
      <c r="B340" s="432"/>
      <c r="C340" s="256"/>
      <c r="D340" s="261"/>
      <c r="E340" s="258">
        <f t="shared" si="6"/>
        <v>0</v>
      </c>
    </row>
    <row r="341" spans="1:5" ht="16.5" hidden="1" customHeight="1" x14ac:dyDescent="0.25">
      <c r="A341" s="431"/>
      <c r="B341" s="432"/>
      <c r="C341" s="256"/>
      <c r="D341" s="261"/>
      <c r="E341" s="258">
        <f t="shared" si="6"/>
        <v>0</v>
      </c>
    </row>
    <row r="342" spans="1:5" ht="16.5" hidden="1" customHeight="1" x14ac:dyDescent="0.25">
      <c r="A342" s="431"/>
      <c r="B342" s="432"/>
      <c r="C342" s="256"/>
      <c r="D342" s="261"/>
      <c r="E342" s="258">
        <f t="shared" si="6"/>
        <v>0</v>
      </c>
    </row>
    <row r="343" spans="1:5" ht="16.5" hidden="1" customHeight="1" x14ac:dyDescent="0.25">
      <c r="A343" s="431"/>
      <c r="B343" s="432"/>
      <c r="C343" s="256"/>
      <c r="D343" s="261"/>
      <c r="E343" s="258">
        <f t="shared" si="6"/>
        <v>0</v>
      </c>
    </row>
    <row r="344" spans="1:5" ht="16.5" hidden="1" customHeight="1" x14ac:dyDescent="0.25">
      <c r="A344" s="431"/>
      <c r="B344" s="432"/>
      <c r="C344" s="256"/>
      <c r="D344" s="261"/>
      <c r="E344" s="258">
        <f t="shared" si="6"/>
        <v>0</v>
      </c>
    </row>
    <row r="345" spans="1:5" ht="16.5" hidden="1" customHeight="1" x14ac:dyDescent="0.25">
      <c r="A345" s="431"/>
      <c r="B345" s="432"/>
      <c r="C345" s="256"/>
      <c r="D345" s="261"/>
      <c r="E345" s="258">
        <f t="shared" si="6"/>
        <v>0</v>
      </c>
    </row>
    <row r="346" spans="1:5" ht="16.5" hidden="1" customHeight="1" x14ac:dyDescent="0.25">
      <c r="A346" s="431"/>
      <c r="B346" s="432"/>
      <c r="C346" s="256"/>
      <c r="D346" s="261"/>
      <c r="E346" s="258">
        <f t="shared" si="6"/>
        <v>0</v>
      </c>
    </row>
    <row r="347" spans="1:5" ht="16.5" hidden="1" customHeight="1" x14ac:dyDescent="0.25">
      <c r="A347" s="431"/>
      <c r="B347" s="432"/>
      <c r="C347" s="256"/>
      <c r="D347" s="261"/>
      <c r="E347" s="258">
        <f t="shared" si="6"/>
        <v>0</v>
      </c>
    </row>
    <row r="348" spans="1:5" ht="16.5" hidden="1" customHeight="1" x14ac:dyDescent="0.25">
      <c r="A348" s="431"/>
      <c r="B348" s="432"/>
      <c r="C348" s="256"/>
      <c r="D348" s="261"/>
      <c r="E348" s="258">
        <f t="shared" si="6"/>
        <v>0</v>
      </c>
    </row>
    <row r="349" spans="1:5" ht="16.5" hidden="1" customHeight="1" x14ac:dyDescent="0.25">
      <c r="A349" s="431"/>
      <c r="B349" s="432"/>
      <c r="C349" s="256"/>
      <c r="D349" s="261"/>
      <c r="E349" s="258">
        <f t="shared" si="6"/>
        <v>0</v>
      </c>
    </row>
    <row r="350" spans="1:5" ht="16.5" hidden="1" customHeight="1" x14ac:dyDescent="0.25">
      <c r="A350" s="431"/>
      <c r="B350" s="432"/>
      <c r="C350" s="256"/>
      <c r="D350" s="261"/>
      <c r="E350" s="258">
        <f t="shared" ref="E350:E413" si="7">B350*C350</f>
        <v>0</v>
      </c>
    </row>
    <row r="351" spans="1:5" ht="16.5" hidden="1" customHeight="1" x14ac:dyDescent="0.25">
      <c r="A351" s="431"/>
      <c r="B351" s="432"/>
      <c r="C351" s="256"/>
      <c r="D351" s="261"/>
      <c r="E351" s="258">
        <f t="shared" si="7"/>
        <v>0</v>
      </c>
    </row>
    <row r="352" spans="1:5" ht="16.5" hidden="1" customHeight="1" x14ac:dyDescent="0.25">
      <c r="A352" s="431"/>
      <c r="B352" s="432"/>
      <c r="C352" s="256"/>
      <c r="D352" s="261"/>
      <c r="E352" s="258">
        <f t="shared" si="7"/>
        <v>0</v>
      </c>
    </row>
    <row r="353" spans="1:5" ht="16.5" hidden="1" customHeight="1" x14ac:dyDescent="0.25">
      <c r="A353" s="431"/>
      <c r="B353" s="432"/>
      <c r="C353" s="256"/>
      <c r="D353" s="261"/>
      <c r="E353" s="258">
        <f t="shared" si="7"/>
        <v>0</v>
      </c>
    </row>
    <row r="354" spans="1:5" ht="16.5" hidden="1" customHeight="1" x14ac:dyDescent="0.25">
      <c r="A354" s="431"/>
      <c r="B354" s="432"/>
      <c r="C354" s="256"/>
      <c r="D354" s="261"/>
      <c r="E354" s="258">
        <f t="shared" si="7"/>
        <v>0</v>
      </c>
    </row>
    <row r="355" spans="1:5" ht="16.5" hidden="1" customHeight="1" x14ac:dyDescent="0.25">
      <c r="A355" s="431"/>
      <c r="B355" s="432"/>
      <c r="C355" s="256"/>
      <c r="D355" s="261"/>
      <c r="E355" s="258">
        <f t="shared" si="7"/>
        <v>0</v>
      </c>
    </row>
    <row r="356" spans="1:5" ht="16.5" hidden="1" customHeight="1" x14ac:dyDescent="0.25">
      <c r="A356" s="431"/>
      <c r="B356" s="432"/>
      <c r="C356" s="256"/>
      <c r="D356" s="261"/>
      <c r="E356" s="258">
        <f t="shared" si="7"/>
        <v>0</v>
      </c>
    </row>
    <row r="357" spans="1:5" ht="16.5" hidden="1" customHeight="1" x14ac:dyDescent="0.25">
      <c r="A357" s="431"/>
      <c r="B357" s="432"/>
      <c r="C357" s="256"/>
      <c r="D357" s="261"/>
      <c r="E357" s="258">
        <f t="shared" si="7"/>
        <v>0</v>
      </c>
    </row>
    <row r="358" spans="1:5" ht="16.5" hidden="1" customHeight="1" x14ac:dyDescent="0.25">
      <c r="A358" s="431"/>
      <c r="B358" s="432"/>
      <c r="C358" s="256"/>
      <c r="D358" s="261"/>
      <c r="E358" s="258">
        <f t="shared" si="7"/>
        <v>0</v>
      </c>
    </row>
    <row r="359" spans="1:5" ht="16.5" hidden="1" customHeight="1" x14ac:dyDescent="0.25">
      <c r="A359" s="431"/>
      <c r="B359" s="432"/>
      <c r="C359" s="256"/>
      <c r="D359" s="261"/>
      <c r="E359" s="258">
        <f t="shared" si="7"/>
        <v>0</v>
      </c>
    </row>
    <row r="360" spans="1:5" ht="16.5" hidden="1" customHeight="1" x14ac:dyDescent="0.25">
      <c r="A360" s="431"/>
      <c r="B360" s="432"/>
      <c r="C360" s="256"/>
      <c r="D360" s="261"/>
      <c r="E360" s="258">
        <f t="shared" si="7"/>
        <v>0</v>
      </c>
    </row>
    <row r="361" spans="1:5" ht="16.5" hidden="1" customHeight="1" x14ac:dyDescent="0.25">
      <c r="A361" s="431"/>
      <c r="B361" s="432"/>
      <c r="C361" s="256"/>
      <c r="D361" s="261"/>
      <c r="E361" s="258">
        <f t="shared" si="7"/>
        <v>0</v>
      </c>
    </row>
    <row r="362" spans="1:5" ht="16.5" hidden="1" customHeight="1" x14ac:dyDescent="0.25">
      <c r="A362" s="431"/>
      <c r="B362" s="432"/>
      <c r="C362" s="256"/>
      <c r="D362" s="261"/>
      <c r="E362" s="258">
        <f t="shared" si="7"/>
        <v>0</v>
      </c>
    </row>
    <row r="363" spans="1:5" ht="16.5" hidden="1" customHeight="1" x14ac:dyDescent="0.25">
      <c r="A363" s="431"/>
      <c r="B363" s="432"/>
      <c r="C363" s="256"/>
      <c r="D363" s="261"/>
      <c r="E363" s="258">
        <f t="shared" si="7"/>
        <v>0</v>
      </c>
    </row>
    <row r="364" spans="1:5" ht="16.5" hidden="1" customHeight="1" x14ac:dyDescent="0.25">
      <c r="A364" s="431"/>
      <c r="B364" s="432"/>
      <c r="C364" s="256"/>
      <c r="D364" s="261"/>
      <c r="E364" s="258">
        <f t="shared" si="7"/>
        <v>0</v>
      </c>
    </row>
    <row r="365" spans="1:5" ht="16.5" hidden="1" customHeight="1" x14ac:dyDescent="0.25">
      <c r="A365" s="431"/>
      <c r="B365" s="432"/>
      <c r="C365" s="256"/>
      <c r="D365" s="261"/>
      <c r="E365" s="258">
        <f t="shared" si="7"/>
        <v>0</v>
      </c>
    </row>
    <row r="366" spans="1:5" ht="16.5" hidden="1" customHeight="1" x14ac:dyDescent="0.25">
      <c r="A366" s="431"/>
      <c r="B366" s="432"/>
      <c r="C366" s="256"/>
      <c r="D366" s="261"/>
      <c r="E366" s="258">
        <f t="shared" si="7"/>
        <v>0</v>
      </c>
    </row>
    <row r="367" spans="1:5" ht="16.5" hidden="1" customHeight="1" x14ac:dyDescent="0.25">
      <c r="A367" s="431"/>
      <c r="B367" s="432"/>
      <c r="C367" s="256"/>
      <c r="D367" s="261"/>
      <c r="E367" s="258">
        <f t="shared" si="7"/>
        <v>0</v>
      </c>
    </row>
    <row r="368" spans="1:5" ht="16.5" hidden="1" customHeight="1" x14ac:dyDescent="0.25">
      <c r="A368" s="431"/>
      <c r="B368" s="432"/>
      <c r="C368" s="256"/>
      <c r="D368" s="261"/>
      <c r="E368" s="258">
        <f t="shared" si="7"/>
        <v>0</v>
      </c>
    </row>
    <row r="369" spans="1:5" ht="16.5" hidden="1" customHeight="1" x14ac:dyDescent="0.25">
      <c r="A369" s="431"/>
      <c r="B369" s="432"/>
      <c r="C369" s="256"/>
      <c r="D369" s="261"/>
      <c r="E369" s="258">
        <f t="shared" si="7"/>
        <v>0</v>
      </c>
    </row>
    <row r="370" spans="1:5" ht="16.5" hidden="1" customHeight="1" x14ac:dyDescent="0.25">
      <c r="A370" s="431"/>
      <c r="B370" s="432"/>
      <c r="C370" s="256"/>
      <c r="D370" s="261"/>
      <c r="E370" s="258">
        <f t="shared" si="7"/>
        <v>0</v>
      </c>
    </row>
    <row r="371" spans="1:5" ht="16.5" hidden="1" customHeight="1" x14ac:dyDescent="0.25">
      <c r="A371" s="431"/>
      <c r="B371" s="432"/>
      <c r="C371" s="256"/>
      <c r="D371" s="261"/>
      <c r="E371" s="258">
        <f t="shared" si="7"/>
        <v>0</v>
      </c>
    </row>
    <row r="372" spans="1:5" ht="16.5" hidden="1" customHeight="1" x14ac:dyDescent="0.25">
      <c r="A372" s="431"/>
      <c r="B372" s="432"/>
      <c r="C372" s="256"/>
      <c r="D372" s="261"/>
      <c r="E372" s="258">
        <f t="shared" si="7"/>
        <v>0</v>
      </c>
    </row>
    <row r="373" spans="1:5" ht="16.5" hidden="1" customHeight="1" x14ac:dyDescent="0.25">
      <c r="A373" s="431"/>
      <c r="B373" s="432"/>
      <c r="C373" s="256"/>
      <c r="D373" s="261"/>
      <c r="E373" s="258">
        <f t="shared" si="7"/>
        <v>0</v>
      </c>
    </row>
    <row r="374" spans="1:5" ht="16.5" hidden="1" customHeight="1" x14ac:dyDescent="0.25">
      <c r="A374" s="431"/>
      <c r="B374" s="432"/>
      <c r="C374" s="256"/>
      <c r="D374" s="261"/>
      <c r="E374" s="258">
        <f t="shared" si="7"/>
        <v>0</v>
      </c>
    </row>
    <row r="375" spans="1:5" ht="16.5" hidden="1" customHeight="1" x14ac:dyDescent="0.25">
      <c r="A375" s="431"/>
      <c r="B375" s="432"/>
      <c r="C375" s="256"/>
      <c r="D375" s="261"/>
      <c r="E375" s="258">
        <f t="shared" si="7"/>
        <v>0</v>
      </c>
    </row>
    <row r="376" spans="1:5" ht="16.5" hidden="1" customHeight="1" x14ac:dyDescent="0.25">
      <c r="A376" s="431"/>
      <c r="B376" s="432"/>
      <c r="C376" s="256"/>
      <c r="D376" s="261"/>
      <c r="E376" s="258">
        <f t="shared" si="7"/>
        <v>0</v>
      </c>
    </row>
    <row r="377" spans="1:5" ht="16.5" hidden="1" customHeight="1" x14ac:dyDescent="0.25">
      <c r="A377" s="431"/>
      <c r="B377" s="432"/>
      <c r="C377" s="256"/>
      <c r="D377" s="261"/>
      <c r="E377" s="258">
        <f t="shared" si="7"/>
        <v>0</v>
      </c>
    </row>
    <row r="378" spans="1:5" ht="16.5" hidden="1" customHeight="1" x14ac:dyDescent="0.25">
      <c r="A378" s="431"/>
      <c r="B378" s="432"/>
      <c r="C378" s="256"/>
      <c r="D378" s="261"/>
      <c r="E378" s="258">
        <f t="shared" si="7"/>
        <v>0</v>
      </c>
    </row>
    <row r="379" spans="1:5" ht="16.5" hidden="1" customHeight="1" x14ac:dyDescent="0.25">
      <c r="A379" s="431"/>
      <c r="B379" s="432"/>
      <c r="C379" s="256"/>
      <c r="D379" s="261"/>
      <c r="E379" s="258">
        <f t="shared" si="7"/>
        <v>0</v>
      </c>
    </row>
    <row r="380" spans="1:5" ht="16.5" hidden="1" customHeight="1" x14ac:dyDescent="0.25">
      <c r="A380" s="431"/>
      <c r="B380" s="432"/>
      <c r="C380" s="256"/>
      <c r="D380" s="261"/>
      <c r="E380" s="258">
        <f t="shared" si="7"/>
        <v>0</v>
      </c>
    </row>
    <row r="381" spans="1:5" ht="16.5" hidden="1" customHeight="1" x14ac:dyDescent="0.25">
      <c r="A381" s="431"/>
      <c r="B381" s="432"/>
      <c r="C381" s="256"/>
      <c r="D381" s="261"/>
      <c r="E381" s="258">
        <f t="shared" si="7"/>
        <v>0</v>
      </c>
    </row>
    <row r="382" spans="1:5" ht="16.5" hidden="1" customHeight="1" x14ac:dyDescent="0.25">
      <c r="A382" s="431"/>
      <c r="B382" s="432"/>
      <c r="C382" s="256"/>
      <c r="D382" s="261"/>
      <c r="E382" s="258">
        <f t="shared" si="7"/>
        <v>0</v>
      </c>
    </row>
    <row r="383" spans="1:5" ht="16.5" hidden="1" customHeight="1" x14ac:dyDescent="0.25">
      <c r="A383" s="431"/>
      <c r="B383" s="432"/>
      <c r="C383" s="256"/>
      <c r="D383" s="261"/>
      <c r="E383" s="258">
        <f t="shared" si="7"/>
        <v>0</v>
      </c>
    </row>
    <row r="384" spans="1:5" ht="16.5" hidden="1" customHeight="1" x14ac:dyDescent="0.25">
      <c r="A384" s="431"/>
      <c r="B384" s="432"/>
      <c r="C384" s="256"/>
      <c r="D384" s="261"/>
      <c r="E384" s="258">
        <f t="shared" si="7"/>
        <v>0</v>
      </c>
    </row>
    <row r="385" spans="1:5" ht="16.5" hidden="1" customHeight="1" x14ac:dyDescent="0.25">
      <c r="A385" s="431"/>
      <c r="B385" s="432"/>
      <c r="C385" s="256"/>
      <c r="D385" s="261"/>
      <c r="E385" s="258">
        <f t="shared" si="7"/>
        <v>0</v>
      </c>
    </row>
    <row r="386" spans="1:5" ht="16.5" hidden="1" customHeight="1" x14ac:dyDescent="0.25">
      <c r="A386" s="431"/>
      <c r="B386" s="432"/>
      <c r="C386" s="256"/>
      <c r="D386" s="261"/>
      <c r="E386" s="258">
        <f t="shared" si="7"/>
        <v>0</v>
      </c>
    </row>
    <row r="387" spans="1:5" ht="16.5" hidden="1" customHeight="1" x14ac:dyDescent="0.25">
      <c r="A387" s="431"/>
      <c r="B387" s="432"/>
      <c r="C387" s="256"/>
      <c r="D387" s="261"/>
      <c r="E387" s="258">
        <f t="shared" si="7"/>
        <v>0</v>
      </c>
    </row>
    <row r="388" spans="1:5" ht="16.5" hidden="1" customHeight="1" x14ac:dyDescent="0.25">
      <c r="A388" s="431"/>
      <c r="B388" s="432"/>
      <c r="C388" s="256"/>
      <c r="D388" s="261"/>
      <c r="E388" s="258">
        <f t="shared" si="7"/>
        <v>0</v>
      </c>
    </row>
    <row r="389" spans="1:5" ht="16.5" hidden="1" customHeight="1" x14ac:dyDescent="0.25">
      <c r="A389" s="431"/>
      <c r="B389" s="432"/>
      <c r="C389" s="256"/>
      <c r="D389" s="261"/>
      <c r="E389" s="258">
        <f t="shared" si="7"/>
        <v>0</v>
      </c>
    </row>
    <row r="390" spans="1:5" ht="16.5" hidden="1" customHeight="1" x14ac:dyDescent="0.25">
      <c r="A390" s="431"/>
      <c r="B390" s="432"/>
      <c r="C390" s="256"/>
      <c r="D390" s="261"/>
      <c r="E390" s="258">
        <f t="shared" si="7"/>
        <v>0</v>
      </c>
    </row>
    <row r="391" spans="1:5" ht="16.5" hidden="1" customHeight="1" x14ac:dyDescent="0.25">
      <c r="A391" s="431"/>
      <c r="B391" s="432"/>
      <c r="C391" s="256"/>
      <c r="D391" s="261"/>
      <c r="E391" s="258">
        <f t="shared" si="7"/>
        <v>0</v>
      </c>
    </row>
    <row r="392" spans="1:5" ht="16.5" hidden="1" customHeight="1" x14ac:dyDescent="0.25">
      <c r="A392" s="431"/>
      <c r="B392" s="432"/>
      <c r="C392" s="256"/>
      <c r="D392" s="261"/>
      <c r="E392" s="258">
        <f t="shared" si="7"/>
        <v>0</v>
      </c>
    </row>
    <row r="393" spans="1:5" ht="16.5" hidden="1" customHeight="1" x14ac:dyDescent="0.25">
      <c r="A393" s="431"/>
      <c r="B393" s="432"/>
      <c r="C393" s="256"/>
      <c r="D393" s="261"/>
      <c r="E393" s="258">
        <f t="shared" si="7"/>
        <v>0</v>
      </c>
    </row>
    <row r="394" spans="1:5" ht="16.5" hidden="1" customHeight="1" x14ac:dyDescent="0.25">
      <c r="A394" s="431"/>
      <c r="B394" s="432"/>
      <c r="C394" s="256"/>
      <c r="D394" s="261"/>
      <c r="E394" s="258">
        <f t="shared" si="7"/>
        <v>0</v>
      </c>
    </row>
    <row r="395" spans="1:5" ht="16.5" hidden="1" customHeight="1" x14ac:dyDescent="0.25">
      <c r="A395" s="431"/>
      <c r="B395" s="432"/>
      <c r="C395" s="256"/>
      <c r="D395" s="261"/>
      <c r="E395" s="258">
        <f t="shared" si="7"/>
        <v>0</v>
      </c>
    </row>
    <row r="396" spans="1:5" ht="16.5" hidden="1" customHeight="1" x14ac:dyDescent="0.25">
      <c r="A396" s="431"/>
      <c r="B396" s="432"/>
      <c r="C396" s="256"/>
      <c r="D396" s="261"/>
      <c r="E396" s="258">
        <f t="shared" si="7"/>
        <v>0</v>
      </c>
    </row>
    <row r="397" spans="1:5" ht="16.5" hidden="1" customHeight="1" x14ac:dyDescent="0.25">
      <c r="A397" s="431"/>
      <c r="B397" s="432"/>
      <c r="C397" s="256"/>
      <c r="D397" s="261"/>
      <c r="E397" s="258">
        <f t="shared" si="7"/>
        <v>0</v>
      </c>
    </row>
    <row r="398" spans="1:5" ht="16.5" hidden="1" customHeight="1" x14ac:dyDescent="0.25">
      <c r="A398" s="431"/>
      <c r="B398" s="432"/>
      <c r="C398" s="256"/>
      <c r="D398" s="261"/>
      <c r="E398" s="258">
        <f t="shared" si="7"/>
        <v>0</v>
      </c>
    </row>
    <row r="399" spans="1:5" ht="16.5" hidden="1" customHeight="1" x14ac:dyDescent="0.25">
      <c r="A399" s="431"/>
      <c r="B399" s="432"/>
      <c r="C399" s="256"/>
      <c r="D399" s="261"/>
      <c r="E399" s="258">
        <f t="shared" si="7"/>
        <v>0</v>
      </c>
    </row>
    <row r="400" spans="1:5" ht="16.5" hidden="1" customHeight="1" x14ac:dyDescent="0.25">
      <c r="A400" s="431"/>
      <c r="B400" s="432"/>
      <c r="C400" s="256"/>
      <c r="D400" s="261"/>
      <c r="E400" s="258">
        <f t="shared" si="7"/>
        <v>0</v>
      </c>
    </row>
    <row r="401" spans="1:5" ht="16.5" hidden="1" customHeight="1" x14ac:dyDescent="0.25">
      <c r="A401" s="431"/>
      <c r="B401" s="432"/>
      <c r="C401" s="256"/>
      <c r="D401" s="261"/>
      <c r="E401" s="258">
        <f t="shared" si="7"/>
        <v>0</v>
      </c>
    </row>
    <row r="402" spans="1:5" ht="16.5" hidden="1" customHeight="1" x14ac:dyDescent="0.25">
      <c r="A402" s="431"/>
      <c r="B402" s="432"/>
      <c r="C402" s="256"/>
      <c r="D402" s="261"/>
      <c r="E402" s="258">
        <f t="shared" si="7"/>
        <v>0</v>
      </c>
    </row>
    <row r="403" spans="1:5" ht="16.5" hidden="1" customHeight="1" x14ac:dyDescent="0.25">
      <c r="A403" s="431"/>
      <c r="B403" s="432"/>
      <c r="C403" s="256"/>
      <c r="D403" s="261"/>
      <c r="E403" s="258">
        <f t="shared" si="7"/>
        <v>0</v>
      </c>
    </row>
    <row r="404" spans="1:5" ht="16.5" hidden="1" customHeight="1" x14ac:dyDescent="0.25">
      <c r="A404" s="431"/>
      <c r="B404" s="432"/>
      <c r="C404" s="256"/>
      <c r="D404" s="261"/>
      <c r="E404" s="258">
        <f t="shared" si="7"/>
        <v>0</v>
      </c>
    </row>
    <row r="405" spans="1:5" ht="16.5" hidden="1" customHeight="1" x14ac:dyDescent="0.25">
      <c r="A405" s="431"/>
      <c r="B405" s="432"/>
      <c r="C405" s="256"/>
      <c r="D405" s="261"/>
      <c r="E405" s="258">
        <f t="shared" si="7"/>
        <v>0</v>
      </c>
    </row>
    <row r="406" spans="1:5" ht="16.5" hidden="1" customHeight="1" x14ac:dyDescent="0.25">
      <c r="A406" s="431"/>
      <c r="B406" s="432"/>
      <c r="C406" s="256"/>
      <c r="D406" s="261"/>
      <c r="E406" s="258">
        <f t="shared" si="7"/>
        <v>0</v>
      </c>
    </row>
    <row r="407" spans="1:5" ht="16.5" hidden="1" customHeight="1" x14ac:dyDescent="0.25">
      <c r="A407" s="431"/>
      <c r="B407" s="432"/>
      <c r="C407" s="256"/>
      <c r="D407" s="261"/>
      <c r="E407" s="258">
        <f t="shared" si="7"/>
        <v>0</v>
      </c>
    </row>
    <row r="408" spans="1:5" ht="16.5" hidden="1" customHeight="1" x14ac:dyDescent="0.25">
      <c r="A408" s="431"/>
      <c r="B408" s="432"/>
      <c r="C408" s="256"/>
      <c r="D408" s="261"/>
      <c r="E408" s="258">
        <f t="shared" si="7"/>
        <v>0</v>
      </c>
    </row>
    <row r="409" spans="1:5" ht="16.5" hidden="1" customHeight="1" x14ac:dyDescent="0.25">
      <c r="A409" s="431"/>
      <c r="B409" s="432"/>
      <c r="C409" s="256"/>
      <c r="D409" s="261"/>
      <c r="E409" s="258">
        <f t="shared" si="7"/>
        <v>0</v>
      </c>
    </row>
    <row r="410" spans="1:5" ht="16.5" hidden="1" customHeight="1" x14ac:dyDescent="0.25">
      <c r="A410" s="431"/>
      <c r="B410" s="432"/>
      <c r="C410" s="256"/>
      <c r="D410" s="261"/>
      <c r="E410" s="258">
        <f t="shared" si="7"/>
        <v>0</v>
      </c>
    </row>
    <row r="411" spans="1:5" ht="16.5" hidden="1" customHeight="1" x14ac:dyDescent="0.25">
      <c r="A411" s="431"/>
      <c r="B411" s="432"/>
      <c r="C411" s="256"/>
      <c r="D411" s="261"/>
      <c r="E411" s="258">
        <f t="shared" si="7"/>
        <v>0</v>
      </c>
    </row>
    <row r="412" spans="1:5" ht="16.5" hidden="1" customHeight="1" x14ac:dyDescent="0.25">
      <c r="A412" s="431"/>
      <c r="B412" s="432"/>
      <c r="C412" s="256"/>
      <c r="D412" s="261"/>
      <c r="E412" s="258">
        <f t="shared" si="7"/>
        <v>0</v>
      </c>
    </row>
    <row r="413" spans="1:5" ht="16.5" hidden="1" customHeight="1" x14ac:dyDescent="0.25">
      <c r="A413" s="431"/>
      <c r="B413" s="432"/>
      <c r="C413" s="256"/>
      <c r="D413" s="261"/>
      <c r="E413" s="258">
        <f t="shared" si="7"/>
        <v>0</v>
      </c>
    </row>
    <row r="414" spans="1:5" ht="16.5" hidden="1" customHeight="1" x14ac:dyDescent="0.25">
      <c r="A414" s="431"/>
      <c r="B414" s="432"/>
      <c r="C414" s="256"/>
      <c r="D414" s="261"/>
      <c r="E414" s="258">
        <f t="shared" ref="E414:E477" si="8">B414*C414</f>
        <v>0</v>
      </c>
    </row>
    <row r="415" spans="1:5" ht="16.5" hidden="1" customHeight="1" x14ac:dyDescent="0.25">
      <c r="A415" s="431"/>
      <c r="B415" s="432"/>
      <c r="C415" s="256"/>
      <c r="D415" s="261"/>
      <c r="E415" s="258">
        <f t="shared" si="8"/>
        <v>0</v>
      </c>
    </row>
    <row r="416" spans="1:5" ht="16.5" hidden="1" customHeight="1" x14ac:dyDescent="0.25">
      <c r="A416" s="431"/>
      <c r="B416" s="432"/>
      <c r="C416" s="256"/>
      <c r="D416" s="261"/>
      <c r="E416" s="258">
        <f t="shared" si="8"/>
        <v>0</v>
      </c>
    </row>
    <row r="417" spans="1:5" ht="16.5" hidden="1" customHeight="1" x14ac:dyDescent="0.25">
      <c r="A417" s="431"/>
      <c r="B417" s="432"/>
      <c r="C417" s="256"/>
      <c r="D417" s="261"/>
      <c r="E417" s="258">
        <f t="shared" si="8"/>
        <v>0</v>
      </c>
    </row>
    <row r="418" spans="1:5" ht="16.5" hidden="1" customHeight="1" x14ac:dyDescent="0.25">
      <c r="A418" s="431"/>
      <c r="B418" s="432"/>
      <c r="C418" s="256"/>
      <c r="D418" s="261"/>
      <c r="E418" s="258">
        <f t="shared" si="8"/>
        <v>0</v>
      </c>
    </row>
    <row r="419" spans="1:5" ht="16.5" hidden="1" customHeight="1" x14ac:dyDescent="0.25">
      <c r="A419" s="431"/>
      <c r="B419" s="432"/>
      <c r="C419" s="256"/>
      <c r="D419" s="261"/>
      <c r="E419" s="258">
        <f t="shared" si="8"/>
        <v>0</v>
      </c>
    </row>
    <row r="420" spans="1:5" ht="16.5" hidden="1" customHeight="1" x14ac:dyDescent="0.25">
      <c r="A420" s="431"/>
      <c r="B420" s="432"/>
      <c r="C420" s="256"/>
      <c r="D420" s="261"/>
      <c r="E420" s="258">
        <f t="shared" si="8"/>
        <v>0</v>
      </c>
    </row>
    <row r="421" spans="1:5" ht="16.5" hidden="1" customHeight="1" x14ac:dyDescent="0.25">
      <c r="A421" s="431"/>
      <c r="B421" s="432"/>
      <c r="C421" s="256"/>
      <c r="D421" s="261"/>
      <c r="E421" s="258">
        <f t="shared" si="8"/>
        <v>0</v>
      </c>
    </row>
    <row r="422" spans="1:5" ht="16.5" hidden="1" customHeight="1" x14ac:dyDescent="0.25">
      <c r="A422" s="431"/>
      <c r="B422" s="432"/>
      <c r="C422" s="256"/>
      <c r="D422" s="261"/>
      <c r="E422" s="258">
        <f t="shared" si="8"/>
        <v>0</v>
      </c>
    </row>
    <row r="423" spans="1:5" ht="16.5" hidden="1" customHeight="1" x14ac:dyDescent="0.25">
      <c r="A423" s="431"/>
      <c r="B423" s="432"/>
      <c r="C423" s="256"/>
      <c r="D423" s="261"/>
      <c r="E423" s="258">
        <f t="shared" si="8"/>
        <v>0</v>
      </c>
    </row>
    <row r="424" spans="1:5" ht="16.5" hidden="1" customHeight="1" x14ac:dyDescent="0.25">
      <c r="A424" s="431"/>
      <c r="B424" s="432"/>
      <c r="C424" s="256"/>
      <c r="D424" s="261"/>
      <c r="E424" s="258">
        <f t="shared" si="8"/>
        <v>0</v>
      </c>
    </row>
    <row r="425" spans="1:5" ht="16.5" hidden="1" customHeight="1" x14ac:dyDescent="0.25">
      <c r="A425" s="431"/>
      <c r="B425" s="432"/>
      <c r="C425" s="256"/>
      <c r="D425" s="261"/>
      <c r="E425" s="258">
        <f t="shared" si="8"/>
        <v>0</v>
      </c>
    </row>
    <row r="426" spans="1:5" ht="16.5" hidden="1" customHeight="1" x14ac:dyDescent="0.25">
      <c r="A426" s="431"/>
      <c r="B426" s="432"/>
      <c r="C426" s="256"/>
      <c r="D426" s="261"/>
      <c r="E426" s="258">
        <f t="shared" si="8"/>
        <v>0</v>
      </c>
    </row>
    <row r="427" spans="1:5" ht="16.5" hidden="1" customHeight="1" x14ac:dyDescent="0.25">
      <c r="A427" s="431"/>
      <c r="B427" s="432"/>
      <c r="C427" s="256"/>
      <c r="D427" s="261"/>
      <c r="E427" s="258">
        <f t="shared" si="8"/>
        <v>0</v>
      </c>
    </row>
    <row r="428" spans="1:5" ht="16.5" hidden="1" customHeight="1" x14ac:dyDescent="0.25">
      <c r="A428" s="431"/>
      <c r="B428" s="432"/>
      <c r="C428" s="256"/>
      <c r="D428" s="261"/>
      <c r="E428" s="258">
        <f t="shared" si="8"/>
        <v>0</v>
      </c>
    </row>
    <row r="429" spans="1:5" ht="16.5" hidden="1" customHeight="1" x14ac:dyDescent="0.25">
      <c r="A429" s="431"/>
      <c r="B429" s="432"/>
      <c r="C429" s="256"/>
      <c r="D429" s="261"/>
      <c r="E429" s="258">
        <f t="shared" si="8"/>
        <v>0</v>
      </c>
    </row>
    <row r="430" spans="1:5" ht="16.5" hidden="1" customHeight="1" x14ac:dyDescent="0.25">
      <c r="A430" s="431"/>
      <c r="B430" s="432"/>
      <c r="C430" s="256"/>
      <c r="D430" s="261"/>
      <c r="E430" s="258">
        <f t="shared" si="8"/>
        <v>0</v>
      </c>
    </row>
    <row r="431" spans="1:5" ht="16.5" hidden="1" customHeight="1" x14ac:dyDescent="0.25">
      <c r="A431" s="431"/>
      <c r="B431" s="432"/>
      <c r="C431" s="256"/>
      <c r="D431" s="261"/>
      <c r="E431" s="258">
        <f t="shared" si="8"/>
        <v>0</v>
      </c>
    </row>
    <row r="432" spans="1:5" ht="16.5" hidden="1" customHeight="1" x14ac:dyDescent="0.25">
      <c r="A432" s="431"/>
      <c r="B432" s="432"/>
      <c r="C432" s="256"/>
      <c r="D432" s="261"/>
      <c r="E432" s="258">
        <f t="shared" si="8"/>
        <v>0</v>
      </c>
    </row>
    <row r="433" spans="1:5" ht="16.5" hidden="1" customHeight="1" x14ac:dyDescent="0.25">
      <c r="A433" s="431"/>
      <c r="B433" s="432"/>
      <c r="C433" s="256"/>
      <c r="D433" s="261"/>
      <c r="E433" s="258">
        <f t="shared" si="8"/>
        <v>0</v>
      </c>
    </row>
    <row r="434" spans="1:5" ht="16.5" hidden="1" customHeight="1" x14ac:dyDescent="0.25">
      <c r="A434" s="431"/>
      <c r="B434" s="432"/>
      <c r="C434" s="256"/>
      <c r="D434" s="261"/>
      <c r="E434" s="258">
        <f t="shared" si="8"/>
        <v>0</v>
      </c>
    </row>
    <row r="435" spans="1:5" ht="16.5" hidden="1" customHeight="1" x14ac:dyDescent="0.25">
      <c r="A435" s="431"/>
      <c r="B435" s="432"/>
      <c r="C435" s="256"/>
      <c r="D435" s="261"/>
      <c r="E435" s="258">
        <f t="shared" si="8"/>
        <v>0</v>
      </c>
    </row>
    <row r="436" spans="1:5" ht="16.5" hidden="1" customHeight="1" x14ac:dyDescent="0.25">
      <c r="A436" s="431"/>
      <c r="B436" s="432"/>
      <c r="C436" s="256"/>
      <c r="D436" s="261"/>
      <c r="E436" s="258">
        <f t="shared" si="8"/>
        <v>0</v>
      </c>
    </row>
    <row r="437" spans="1:5" ht="16.5" hidden="1" customHeight="1" x14ac:dyDescent="0.25">
      <c r="A437" s="431"/>
      <c r="B437" s="432"/>
      <c r="C437" s="256"/>
      <c r="D437" s="261"/>
      <c r="E437" s="258">
        <f t="shared" si="8"/>
        <v>0</v>
      </c>
    </row>
    <row r="438" spans="1:5" ht="16.5" hidden="1" customHeight="1" x14ac:dyDescent="0.25">
      <c r="A438" s="431"/>
      <c r="B438" s="432"/>
      <c r="C438" s="256"/>
      <c r="D438" s="261"/>
      <c r="E438" s="258">
        <f t="shared" si="8"/>
        <v>0</v>
      </c>
    </row>
    <row r="439" spans="1:5" ht="16.5" hidden="1" customHeight="1" x14ac:dyDescent="0.25">
      <c r="A439" s="431"/>
      <c r="B439" s="432"/>
      <c r="C439" s="256"/>
      <c r="D439" s="261"/>
      <c r="E439" s="258">
        <f t="shared" si="8"/>
        <v>0</v>
      </c>
    </row>
    <row r="440" spans="1:5" ht="16.5" hidden="1" customHeight="1" x14ac:dyDescent="0.25">
      <c r="A440" s="431"/>
      <c r="B440" s="432"/>
      <c r="C440" s="256"/>
      <c r="D440" s="261"/>
      <c r="E440" s="258">
        <f t="shared" si="8"/>
        <v>0</v>
      </c>
    </row>
    <row r="441" spans="1:5" ht="16.5" hidden="1" customHeight="1" x14ac:dyDescent="0.25">
      <c r="A441" s="431"/>
      <c r="B441" s="432"/>
      <c r="C441" s="256"/>
      <c r="D441" s="261"/>
      <c r="E441" s="258">
        <f t="shared" si="8"/>
        <v>0</v>
      </c>
    </row>
    <row r="442" spans="1:5" ht="16.5" hidden="1" customHeight="1" x14ac:dyDescent="0.25">
      <c r="A442" s="431"/>
      <c r="B442" s="432"/>
      <c r="C442" s="256"/>
      <c r="D442" s="261"/>
      <c r="E442" s="258">
        <f t="shared" si="8"/>
        <v>0</v>
      </c>
    </row>
    <row r="443" spans="1:5" ht="16.5" hidden="1" customHeight="1" x14ac:dyDescent="0.25">
      <c r="A443" s="431"/>
      <c r="B443" s="432"/>
      <c r="C443" s="256"/>
      <c r="D443" s="261"/>
      <c r="E443" s="258">
        <f t="shared" si="8"/>
        <v>0</v>
      </c>
    </row>
    <row r="444" spans="1:5" ht="16.5" hidden="1" customHeight="1" x14ac:dyDescent="0.25">
      <c r="A444" s="431"/>
      <c r="B444" s="432"/>
      <c r="C444" s="256"/>
      <c r="D444" s="261"/>
      <c r="E444" s="258">
        <f t="shared" si="8"/>
        <v>0</v>
      </c>
    </row>
    <row r="445" spans="1:5" ht="16.5" hidden="1" customHeight="1" x14ac:dyDescent="0.25">
      <c r="A445" s="431"/>
      <c r="B445" s="432"/>
      <c r="C445" s="256"/>
      <c r="D445" s="261"/>
      <c r="E445" s="258">
        <f t="shared" si="8"/>
        <v>0</v>
      </c>
    </row>
    <row r="446" spans="1:5" ht="16.5" hidden="1" customHeight="1" x14ac:dyDescent="0.25">
      <c r="A446" s="431"/>
      <c r="B446" s="432"/>
      <c r="C446" s="256"/>
      <c r="D446" s="261"/>
      <c r="E446" s="258">
        <f t="shared" si="8"/>
        <v>0</v>
      </c>
    </row>
    <row r="447" spans="1:5" ht="16.5" hidden="1" customHeight="1" x14ac:dyDescent="0.25">
      <c r="A447" s="431"/>
      <c r="B447" s="432"/>
      <c r="C447" s="256"/>
      <c r="D447" s="261"/>
      <c r="E447" s="258">
        <f t="shared" si="8"/>
        <v>0</v>
      </c>
    </row>
    <row r="448" spans="1:5" ht="16.5" hidden="1" customHeight="1" x14ac:dyDescent="0.25">
      <c r="A448" s="431"/>
      <c r="B448" s="432"/>
      <c r="C448" s="256"/>
      <c r="D448" s="261"/>
      <c r="E448" s="258">
        <f t="shared" si="8"/>
        <v>0</v>
      </c>
    </row>
    <row r="449" spans="1:5" ht="16.5" hidden="1" customHeight="1" x14ac:dyDescent="0.25">
      <c r="A449" s="431"/>
      <c r="B449" s="432"/>
      <c r="C449" s="256"/>
      <c r="D449" s="261"/>
      <c r="E449" s="258">
        <f t="shared" si="8"/>
        <v>0</v>
      </c>
    </row>
    <row r="450" spans="1:5" ht="16.5" hidden="1" customHeight="1" x14ac:dyDescent="0.25">
      <c r="A450" s="431"/>
      <c r="B450" s="432"/>
      <c r="C450" s="256"/>
      <c r="D450" s="261"/>
      <c r="E450" s="258">
        <f t="shared" si="8"/>
        <v>0</v>
      </c>
    </row>
    <row r="451" spans="1:5" ht="16.5" hidden="1" customHeight="1" x14ac:dyDescent="0.25">
      <c r="A451" s="431"/>
      <c r="B451" s="432"/>
      <c r="C451" s="256"/>
      <c r="D451" s="261"/>
      <c r="E451" s="258">
        <f t="shared" si="8"/>
        <v>0</v>
      </c>
    </row>
    <row r="452" spans="1:5" ht="16.5" hidden="1" customHeight="1" x14ac:dyDescent="0.25">
      <c r="A452" s="431"/>
      <c r="B452" s="432"/>
      <c r="C452" s="256"/>
      <c r="D452" s="261"/>
      <c r="E452" s="258">
        <f t="shared" si="8"/>
        <v>0</v>
      </c>
    </row>
    <row r="453" spans="1:5" ht="16.5" hidden="1" customHeight="1" x14ac:dyDescent="0.25">
      <c r="A453" s="431"/>
      <c r="B453" s="432"/>
      <c r="C453" s="256"/>
      <c r="D453" s="261"/>
      <c r="E453" s="258">
        <f t="shared" si="8"/>
        <v>0</v>
      </c>
    </row>
    <row r="454" spans="1:5" ht="16.5" hidden="1" customHeight="1" x14ac:dyDescent="0.25">
      <c r="A454" s="431"/>
      <c r="B454" s="432"/>
      <c r="C454" s="256"/>
      <c r="D454" s="261"/>
      <c r="E454" s="258">
        <f t="shared" si="8"/>
        <v>0</v>
      </c>
    </row>
    <row r="455" spans="1:5" ht="16.5" hidden="1" customHeight="1" x14ac:dyDescent="0.25">
      <c r="A455" s="431"/>
      <c r="B455" s="432"/>
      <c r="C455" s="256"/>
      <c r="D455" s="261"/>
      <c r="E455" s="258">
        <f t="shared" si="8"/>
        <v>0</v>
      </c>
    </row>
    <row r="456" spans="1:5" ht="16.5" hidden="1" customHeight="1" x14ac:dyDescent="0.25">
      <c r="A456" s="431"/>
      <c r="B456" s="432"/>
      <c r="C456" s="256"/>
      <c r="D456" s="261"/>
      <c r="E456" s="258">
        <f t="shared" si="8"/>
        <v>0</v>
      </c>
    </row>
    <row r="457" spans="1:5" ht="16.5" hidden="1" customHeight="1" x14ac:dyDescent="0.25">
      <c r="A457" s="431"/>
      <c r="B457" s="432"/>
      <c r="C457" s="256"/>
      <c r="D457" s="261"/>
      <c r="E457" s="258">
        <f t="shared" si="8"/>
        <v>0</v>
      </c>
    </row>
    <row r="458" spans="1:5" ht="16.5" hidden="1" customHeight="1" x14ac:dyDescent="0.25">
      <c r="A458" s="431"/>
      <c r="B458" s="432"/>
      <c r="C458" s="256"/>
      <c r="D458" s="261"/>
      <c r="E458" s="258">
        <f t="shared" si="8"/>
        <v>0</v>
      </c>
    </row>
    <row r="459" spans="1:5" ht="16.5" hidden="1" customHeight="1" x14ac:dyDescent="0.25">
      <c r="A459" s="431"/>
      <c r="B459" s="432"/>
      <c r="C459" s="256"/>
      <c r="D459" s="261"/>
      <c r="E459" s="258">
        <f t="shared" si="8"/>
        <v>0</v>
      </c>
    </row>
    <row r="460" spans="1:5" ht="16.5" hidden="1" customHeight="1" x14ac:dyDescent="0.25">
      <c r="A460" s="431"/>
      <c r="B460" s="432"/>
      <c r="C460" s="256"/>
      <c r="D460" s="261"/>
      <c r="E460" s="258">
        <f t="shared" si="8"/>
        <v>0</v>
      </c>
    </row>
    <row r="461" spans="1:5" ht="16.5" hidden="1" customHeight="1" x14ac:dyDescent="0.25">
      <c r="A461" s="431"/>
      <c r="B461" s="432"/>
      <c r="C461" s="256"/>
      <c r="D461" s="261"/>
      <c r="E461" s="258">
        <f t="shared" si="8"/>
        <v>0</v>
      </c>
    </row>
    <row r="462" spans="1:5" ht="16.5" hidden="1" customHeight="1" x14ac:dyDescent="0.25">
      <c r="A462" s="431"/>
      <c r="B462" s="432"/>
      <c r="C462" s="256"/>
      <c r="D462" s="261"/>
      <c r="E462" s="258">
        <f t="shared" si="8"/>
        <v>0</v>
      </c>
    </row>
    <row r="463" spans="1:5" ht="16.5" hidden="1" customHeight="1" x14ac:dyDescent="0.25">
      <c r="A463" s="431"/>
      <c r="B463" s="432"/>
      <c r="C463" s="256"/>
      <c r="D463" s="261"/>
      <c r="E463" s="258">
        <f t="shared" si="8"/>
        <v>0</v>
      </c>
    </row>
    <row r="464" spans="1:5" ht="16.5" hidden="1" customHeight="1" x14ac:dyDescent="0.25">
      <c r="A464" s="431"/>
      <c r="B464" s="432"/>
      <c r="C464" s="256"/>
      <c r="D464" s="261"/>
      <c r="E464" s="258">
        <f t="shared" si="8"/>
        <v>0</v>
      </c>
    </row>
    <row r="465" spans="1:5" ht="16.5" hidden="1" customHeight="1" x14ac:dyDescent="0.25">
      <c r="A465" s="431"/>
      <c r="B465" s="432"/>
      <c r="C465" s="256"/>
      <c r="D465" s="261"/>
      <c r="E465" s="258">
        <f t="shared" si="8"/>
        <v>0</v>
      </c>
    </row>
    <row r="466" spans="1:5" ht="16.5" hidden="1" customHeight="1" x14ac:dyDescent="0.25">
      <c r="A466" s="431"/>
      <c r="B466" s="432"/>
      <c r="C466" s="256"/>
      <c r="D466" s="261"/>
      <c r="E466" s="258">
        <f t="shared" si="8"/>
        <v>0</v>
      </c>
    </row>
    <row r="467" spans="1:5" ht="16.5" hidden="1" customHeight="1" x14ac:dyDescent="0.25">
      <c r="A467" s="431"/>
      <c r="B467" s="432"/>
      <c r="C467" s="256"/>
      <c r="D467" s="261"/>
      <c r="E467" s="258">
        <f t="shared" si="8"/>
        <v>0</v>
      </c>
    </row>
    <row r="468" spans="1:5" ht="16.5" hidden="1" customHeight="1" x14ac:dyDescent="0.25">
      <c r="A468" s="431"/>
      <c r="B468" s="432"/>
      <c r="C468" s="256"/>
      <c r="D468" s="261"/>
      <c r="E468" s="258">
        <f t="shared" si="8"/>
        <v>0</v>
      </c>
    </row>
    <row r="469" spans="1:5" ht="16.5" hidden="1" customHeight="1" x14ac:dyDescent="0.25">
      <c r="A469" s="431"/>
      <c r="B469" s="432"/>
      <c r="C469" s="256"/>
      <c r="D469" s="261"/>
      <c r="E469" s="258">
        <f t="shared" si="8"/>
        <v>0</v>
      </c>
    </row>
    <row r="470" spans="1:5" ht="16.5" hidden="1" customHeight="1" x14ac:dyDescent="0.25">
      <c r="A470" s="431"/>
      <c r="B470" s="432"/>
      <c r="C470" s="256"/>
      <c r="D470" s="261"/>
      <c r="E470" s="258">
        <f t="shared" si="8"/>
        <v>0</v>
      </c>
    </row>
    <row r="471" spans="1:5" ht="16.5" hidden="1" customHeight="1" x14ac:dyDescent="0.25">
      <c r="A471" s="431"/>
      <c r="B471" s="432"/>
      <c r="C471" s="256"/>
      <c r="D471" s="261"/>
      <c r="E471" s="258">
        <f t="shared" si="8"/>
        <v>0</v>
      </c>
    </row>
    <row r="472" spans="1:5" ht="16.5" hidden="1" customHeight="1" x14ac:dyDescent="0.25">
      <c r="A472" s="431"/>
      <c r="B472" s="432"/>
      <c r="C472" s="256"/>
      <c r="D472" s="261"/>
      <c r="E472" s="258">
        <f t="shared" si="8"/>
        <v>0</v>
      </c>
    </row>
    <row r="473" spans="1:5" ht="16.5" hidden="1" customHeight="1" x14ac:dyDescent="0.25">
      <c r="A473" s="431"/>
      <c r="B473" s="432"/>
      <c r="C473" s="256"/>
      <c r="D473" s="261"/>
      <c r="E473" s="258">
        <f t="shared" si="8"/>
        <v>0</v>
      </c>
    </row>
    <row r="474" spans="1:5" ht="16.5" hidden="1" customHeight="1" x14ac:dyDescent="0.25">
      <c r="A474" s="431"/>
      <c r="B474" s="432"/>
      <c r="C474" s="256"/>
      <c r="D474" s="261"/>
      <c r="E474" s="258">
        <f t="shared" si="8"/>
        <v>0</v>
      </c>
    </row>
    <row r="475" spans="1:5" ht="16.5" hidden="1" customHeight="1" x14ac:dyDescent="0.25">
      <c r="A475" s="431"/>
      <c r="B475" s="432"/>
      <c r="C475" s="256"/>
      <c r="D475" s="261"/>
      <c r="E475" s="258">
        <f t="shared" si="8"/>
        <v>0</v>
      </c>
    </row>
    <row r="476" spans="1:5" ht="16.5" hidden="1" customHeight="1" x14ac:dyDescent="0.25">
      <c r="A476" s="431"/>
      <c r="B476" s="432"/>
      <c r="C476" s="256"/>
      <c r="D476" s="261"/>
      <c r="E476" s="258">
        <f t="shared" si="8"/>
        <v>0</v>
      </c>
    </row>
    <row r="477" spans="1:5" ht="16.5" hidden="1" customHeight="1" x14ac:dyDescent="0.25">
      <c r="A477" s="431"/>
      <c r="B477" s="432"/>
      <c r="C477" s="256"/>
      <c r="D477" s="261"/>
      <c r="E477" s="258">
        <f t="shared" si="8"/>
        <v>0</v>
      </c>
    </row>
    <row r="478" spans="1:5" ht="16.5" hidden="1" customHeight="1" x14ac:dyDescent="0.25">
      <c r="A478" s="431"/>
      <c r="B478" s="432"/>
      <c r="C478" s="256"/>
      <c r="D478" s="261"/>
      <c r="E478" s="258">
        <f t="shared" ref="E478:E541" si="9">B478*C478</f>
        <v>0</v>
      </c>
    </row>
    <row r="479" spans="1:5" ht="16.5" hidden="1" customHeight="1" x14ac:dyDescent="0.25">
      <c r="A479" s="431"/>
      <c r="B479" s="432"/>
      <c r="C479" s="256"/>
      <c r="D479" s="261"/>
      <c r="E479" s="258">
        <f t="shared" si="9"/>
        <v>0</v>
      </c>
    </row>
    <row r="480" spans="1:5" ht="16.5" hidden="1" customHeight="1" x14ac:dyDescent="0.25">
      <c r="A480" s="431"/>
      <c r="B480" s="432"/>
      <c r="C480" s="256"/>
      <c r="D480" s="261"/>
      <c r="E480" s="258">
        <f t="shared" si="9"/>
        <v>0</v>
      </c>
    </row>
    <row r="481" spans="1:5" ht="16.5" hidden="1" customHeight="1" x14ac:dyDescent="0.25">
      <c r="A481" s="431"/>
      <c r="B481" s="432"/>
      <c r="C481" s="256"/>
      <c r="D481" s="261"/>
      <c r="E481" s="258">
        <f t="shared" si="9"/>
        <v>0</v>
      </c>
    </row>
    <row r="482" spans="1:5" ht="16.5" hidden="1" customHeight="1" x14ac:dyDescent="0.25">
      <c r="A482" s="431"/>
      <c r="B482" s="432"/>
      <c r="C482" s="256"/>
      <c r="D482" s="261"/>
      <c r="E482" s="258">
        <f t="shared" si="9"/>
        <v>0</v>
      </c>
    </row>
    <row r="483" spans="1:5" ht="16.5" hidden="1" customHeight="1" x14ac:dyDescent="0.25">
      <c r="A483" s="431"/>
      <c r="B483" s="432"/>
      <c r="C483" s="256"/>
      <c r="D483" s="261"/>
      <c r="E483" s="258">
        <f t="shared" si="9"/>
        <v>0</v>
      </c>
    </row>
    <row r="484" spans="1:5" ht="16.5" hidden="1" customHeight="1" x14ac:dyDescent="0.25">
      <c r="A484" s="431"/>
      <c r="B484" s="432"/>
      <c r="C484" s="256"/>
      <c r="D484" s="261"/>
      <c r="E484" s="258">
        <f t="shared" si="9"/>
        <v>0</v>
      </c>
    </row>
    <row r="485" spans="1:5" ht="16.5" hidden="1" customHeight="1" x14ac:dyDescent="0.25">
      <c r="A485" s="431"/>
      <c r="B485" s="432"/>
      <c r="C485" s="256"/>
      <c r="D485" s="261"/>
      <c r="E485" s="258">
        <f t="shared" si="9"/>
        <v>0</v>
      </c>
    </row>
    <row r="486" spans="1:5" ht="16.5" hidden="1" customHeight="1" x14ac:dyDescent="0.25">
      <c r="A486" s="431"/>
      <c r="B486" s="432"/>
      <c r="C486" s="256"/>
      <c r="D486" s="261"/>
      <c r="E486" s="258">
        <f t="shared" si="9"/>
        <v>0</v>
      </c>
    </row>
    <row r="487" spans="1:5" ht="16.5" hidden="1" customHeight="1" x14ac:dyDescent="0.25">
      <c r="A487" s="431"/>
      <c r="B487" s="432"/>
      <c r="C487" s="256"/>
      <c r="D487" s="261"/>
      <c r="E487" s="258">
        <f t="shared" si="9"/>
        <v>0</v>
      </c>
    </row>
    <row r="488" spans="1:5" ht="16.5" hidden="1" customHeight="1" x14ac:dyDescent="0.25">
      <c r="A488" s="431"/>
      <c r="B488" s="432"/>
      <c r="C488" s="256"/>
      <c r="D488" s="261"/>
      <c r="E488" s="258">
        <f t="shared" si="9"/>
        <v>0</v>
      </c>
    </row>
    <row r="489" spans="1:5" ht="16.5" hidden="1" customHeight="1" x14ac:dyDescent="0.25">
      <c r="A489" s="431"/>
      <c r="B489" s="432"/>
      <c r="C489" s="256"/>
      <c r="D489" s="261"/>
      <c r="E489" s="258">
        <f t="shared" si="9"/>
        <v>0</v>
      </c>
    </row>
    <row r="490" spans="1:5" ht="16.5" hidden="1" customHeight="1" x14ac:dyDescent="0.25">
      <c r="A490" s="431"/>
      <c r="B490" s="432"/>
      <c r="C490" s="256"/>
      <c r="D490" s="261"/>
      <c r="E490" s="258">
        <f t="shared" si="9"/>
        <v>0</v>
      </c>
    </row>
    <row r="491" spans="1:5" ht="16.5" hidden="1" customHeight="1" x14ac:dyDescent="0.25">
      <c r="A491" s="431"/>
      <c r="B491" s="432"/>
      <c r="C491" s="256"/>
      <c r="D491" s="261"/>
      <c r="E491" s="258">
        <f t="shared" si="9"/>
        <v>0</v>
      </c>
    </row>
    <row r="492" spans="1:5" ht="16.5" hidden="1" customHeight="1" x14ac:dyDescent="0.25">
      <c r="A492" s="431"/>
      <c r="B492" s="432"/>
      <c r="C492" s="256"/>
      <c r="D492" s="261"/>
      <c r="E492" s="258">
        <f t="shared" si="9"/>
        <v>0</v>
      </c>
    </row>
    <row r="493" spans="1:5" ht="16.5" hidden="1" customHeight="1" x14ac:dyDescent="0.25">
      <c r="A493" s="431"/>
      <c r="B493" s="432"/>
      <c r="C493" s="256"/>
      <c r="D493" s="261"/>
      <c r="E493" s="258">
        <f t="shared" si="9"/>
        <v>0</v>
      </c>
    </row>
    <row r="494" spans="1:5" ht="16.5" hidden="1" customHeight="1" x14ac:dyDescent="0.25">
      <c r="A494" s="431"/>
      <c r="B494" s="432"/>
      <c r="C494" s="256"/>
      <c r="D494" s="261"/>
      <c r="E494" s="258">
        <f t="shared" si="9"/>
        <v>0</v>
      </c>
    </row>
    <row r="495" spans="1:5" ht="16.5" hidden="1" customHeight="1" x14ac:dyDescent="0.25">
      <c r="A495" s="431"/>
      <c r="B495" s="432"/>
      <c r="C495" s="256"/>
      <c r="D495" s="261"/>
      <c r="E495" s="258">
        <f t="shared" si="9"/>
        <v>0</v>
      </c>
    </row>
    <row r="496" spans="1:5" ht="16.5" hidden="1" customHeight="1" x14ac:dyDescent="0.25">
      <c r="A496" s="431"/>
      <c r="B496" s="432"/>
      <c r="C496" s="256"/>
      <c r="D496" s="261"/>
      <c r="E496" s="258">
        <f t="shared" si="9"/>
        <v>0</v>
      </c>
    </row>
    <row r="497" spans="1:5" ht="16.5" hidden="1" customHeight="1" x14ac:dyDescent="0.25">
      <c r="A497" s="431"/>
      <c r="B497" s="432"/>
      <c r="C497" s="256"/>
      <c r="D497" s="261"/>
      <c r="E497" s="258">
        <f t="shared" si="9"/>
        <v>0</v>
      </c>
    </row>
    <row r="498" spans="1:5" ht="16.5" hidden="1" customHeight="1" x14ac:dyDescent="0.25">
      <c r="A498" s="431"/>
      <c r="B498" s="432"/>
      <c r="C498" s="256"/>
      <c r="D498" s="261"/>
      <c r="E498" s="258">
        <f t="shared" si="9"/>
        <v>0</v>
      </c>
    </row>
    <row r="499" spans="1:5" ht="16.5" hidden="1" customHeight="1" x14ac:dyDescent="0.25">
      <c r="A499" s="431"/>
      <c r="B499" s="432"/>
      <c r="C499" s="256"/>
      <c r="D499" s="261"/>
      <c r="E499" s="258">
        <f t="shared" si="9"/>
        <v>0</v>
      </c>
    </row>
    <row r="500" spans="1:5" ht="16.5" hidden="1" customHeight="1" x14ac:dyDescent="0.25">
      <c r="A500" s="431"/>
      <c r="B500" s="432"/>
      <c r="C500" s="256"/>
      <c r="D500" s="261"/>
      <c r="E500" s="258">
        <f t="shared" si="9"/>
        <v>0</v>
      </c>
    </row>
    <row r="501" spans="1:5" ht="16.5" hidden="1" customHeight="1" x14ac:dyDescent="0.25">
      <c r="A501" s="431"/>
      <c r="B501" s="432"/>
      <c r="C501" s="256"/>
      <c r="D501" s="261"/>
      <c r="E501" s="258">
        <f t="shared" si="9"/>
        <v>0</v>
      </c>
    </row>
    <row r="502" spans="1:5" ht="16.5" hidden="1" customHeight="1" x14ac:dyDescent="0.25">
      <c r="A502" s="431"/>
      <c r="B502" s="432"/>
      <c r="C502" s="256"/>
      <c r="D502" s="261"/>
      <c r="E502" s="258">
        <f t="shared" si="9"/>
        <v>0</v>
      </c>
    </row>
    <row r="503" spans="1:5" ht="16.5" hidden="1" customHeight="1" x14ac:dyDescent="0.25">
      <c r="A503" s="431"/>
      <c r="B503" s="432"/>
      <c r="C503" s="256"/>
      <c r="D503" s="261"/>
      <c r="E503" s="258">
        <f t="shared" si="9"/>
        <v>0</v>
      </c>
    </row>
    <row r="504" spans="1:5" ht="16.5" hidden="1" customHeight="1" x14ac:dyDescent="0.25">
      <c r="A504" s="431"/>
      <c r="B504" s="432"/>
      <c r="C504" s="256"/>
      <c r="D504" s="261"/>
      <c r="E504" s="258">
        <f t="shared" si="9"/>
        <v>0</v>
      </c>
    </row>
    <row r="505" spans="1:5" ht="16.5" hidden="1" customHeight="1" x14ac:dyDescent="0.25">
      <c r="A505" s="431"/>
      <c r="B505" s="432"/>
      <c r="C505" s="256"/>
      <c r="D505" s="261"/>
      <c r="E505" s="258">
        <f t="shared" si="9"/>
        <v>0</v>
      </c>
    </row>
    <row r="506" spans="1:5" ht="16.5" hidden="1" customHeight="1" x14ac:dyDescent="0.25">
      <c r="A506" s="431"/>
      <c r="B506" s="432"/>
      <c r="C506" s="256"/>
      <c r="D506" s="261"/>
      <c r="E506" s="258">
        <f t="shared" si="9"/>
        <v>0</v>
      </c>
    </row>
    <row r="507" spans="1:5" ht="16.5" hidden="1" customHeight="1" x14ac:dyDescent="0.25">
      <c r="A507" s="431"/>
      <c r="B507" s="432"/>
      <c r="C507" s="256"/>
      <c r="D507" s="261"/>
      <c r="E507" s="258">
        <f t="shared" si="9"/>
        <v>0</v>
      </c>
    </row>
    <row r="508" spans="1:5" ht="16.5" hidden="1" customHeight="1" x14ac:dyDescent="0.25">
      <c r="A508" s="431"/>
      <c r="B508" s="432"/>
      <c r="C508" s="256"/>
      <c r="D508" s="261"/>
      <c r="E508" s="258">
        <f t="shared" si="9"/>
        <v>0</v>
      </c>
    </row>
    <row r="509" spans="1:5" ht="16.5" hidden="1" customHeight="1" x14ac:dyDescent="0.25">
      <c r="A509" s="431"/>
      <c r="B509" s="432"/>
      <c r="C509" s="256"/>
      <c r="D509" s="261"/>
      <c r="E509" s="258">
        <f t="shared" si="9"/>
        <v>0</v>
      </c>
    </row>
    <row r="510" spans="1:5" ht="16.5" hidden="1" customHeight="1" x14ac:dyDescent="0.25">
      <c r="A510" s="431"/>
      <c r="B510" s="432"/>
      <c r="C510" s="256"/>
      <c r="D510" s="261"/>
      <c r="E510" s="258">
        <f t="shared" si="9"/>
        <v>0</v>
      </c>
    </row>
    <row r="511" spans="1:5" ht="16.5" hidden="1" customHeight="1" x14ac:dyDescent="0.25">
      <c r="A511" s="431"/>
      <c r="B511" s="432"/>
      <c r="C511" s="256"/>
      <c r="D511" s="261"/>
      <c r="E511" s="258">
        <f t="shared" si="9"/>
        <v>0</v>
      </c>
    </row>
    <row r="512" spans="1:5" ht="16.5" hidden="1" customHeight="1" x14ac:dyDescent="0.25">
      <c r="A512" s="431"/>
      <c r="B512" s="432"/>
      <c r="C512" s="256"/>
      <c r="D512" s="261"/>
      <c r="E512" s="258">
        <f t="shared" si="9"/>
        <v>0</v>
      </c>
    </row>
    <row r="513" spans="1:5" ht="16.5" hidden="1" customHeight="1" x14ac:dyDescent="0.25">
      <c r="A513" s="431"/>
      <c r="B513" s="432"/>
      <c r="C513" s="256"/>
      <c r="D513" s="261"/>
      <c r="E513" s="258">
        <f t="shared" si="9"/>
        <v>0</v>
      </c>
    </row>
    <row r="514" spans="1:5" ht="16.5" hidden="1" customHeight="1" x14ac:dyDescent="0.25">
      <c r="A514" s="431"/>
      <c r="B514" s="432"/>
      <c r="C514" s="256"/>
      <c r="D514" s="261"/>
      <c r="E514" s="258">
        <f t="shared" si="9"/>
        <v>0</v>
      </c>
    </row>
    <row r="515" spans="1:5" ht="16.5" hidden="1" customHeight="1" x14ac:dyDescent="0.25">
      <c r="A515" s="431"/>
      <c r="B515" s="432"/>
      <c r="C515" s="256"/>
      <c r="D515" s="261"/>
      <c r="E515" s="258">
        <f t="shared" si="9"/>
        <v>0</v>
      </c>
    </row>
    <row r="516" spans="1:5" ht="16.5" hidden="1" customHeight="1" x14ac:dyDescent="0.25">
      <c r="A516" s="431"/>
      <c r="B516" s="432"/>
      <c r="C516" s="256"/>
      <c r="D516" s="261"/>
      <c r="E516" s="258">
        <f t="shared" si="9"/>
        <v>0</v>
      </c>
    </row>
    <row r="517" spans="1:5" ht="16.5" hidden="1" customHeight="1" x14ac:dyDescent="0.25">
      <c r="A517" s="431"/>
      <c r="B517" s="432"/>
      <c r="C517" s="256"/>
      <c r="D517" s="261"/>
      <c r="E517" s="258">
        <f t="shared" si="9"/>
        <v>0</v>
      </c>
    </row>
    <row r="518" spans="1:5" ht="16.5" hidden="1" customHeight="1" x14ac:dyDescent="0.25">
      <c r="A518" s="431"/>
      <c r="B518" s="432"/>
      <c r="C518" s="256"/>
      <c r="D518" s="261"/>
      <c r="E518" s="258">
        <f t="shared" si="9"/>
        <v>0</v>
      </c>
    </row>
    <row r="519" spans="1:5" ht="16.5" hidden="1" customHeight="1" x14ac:dyDescent="0.25">
      <c r="A519" s="431"/>
      <c r="B519" s="432"/>
      <c r="C519" s="256"/>
      <c r="D519" s="261"/>
      <c r="E519" s="258">
        <f t="shared" si="9"/>
        <v>0</v>
      </c>
    </row>
    <row r="520" spans="1:5" ht="16.5" hidden="1" customHeight="1" x14ac:dyDescent="0.25">
      <c r="A520" s="431"/>
      <c r="B520" s="432"/>
      <c r="C520" s="256"/>
      <c r="D520" s="261"/>
      <c r="E520" s="258">
        <f t="shared" si="9"/>
        <v>0</v>
      </c>
    </row>
    <row r="521" spans="1:5" ht="16.5" hidden="1" customHeight="1" x14ac:dyDescent="0.25">
      <c r="A521" s="431"/>
      <c r="B521" s="432"/>
      <c r="C521" s="256"/>
      <c r="D521" s="261"/>
      <c r="E521" s="258">
        <f t="shared" si="9"/>
        <v>0</v>
      </c>
    </row>
    <row r="522" spans="1:5" ht="16.5" hidden="1" customHeight="1" x14ac:dyDescent="0.25">
      <c r="A522" s="431"/>
      <c r="B522" s="432"/>
      <c r="C522" s="256"/>
      <c r="D522" s="261"/>
      <c r="E522" s="258">
        <f t="shared" si="9"/>
        <v>0</v>
      </c>
    </row>
    <row r="523" spans="1:5" ht="16.5" hidden="1" customHeight="1" x14ac:dyDescent="0.25">
      <c r="A523" s="431"/>
      <c r="B523" s="432"/>
      <c r="C523" s="256"/>
      <c r="D523" s="261"/>
      <c r="E523" s="258">
        <f t="shared" si="9"/>
        <v>0</v>
      </c>
    </row>
    <row r="524" spans="1:5" ht="16.5" hidden="1" customHeight="1" x14ac:dyDescent="0.25">
      <c r="A524" s="431"/>
      <c r="B524" s="432"/>
      <c r="C524" s="256"/>
      <c r="D524" s="261"/>
      <c r="E524" s="258">
        <f t="shared" si="9"/>
        <v>0</v>
      </c>
    </row>
    <row r="525" spans="1:5" ht="16.5" hidden="1" customHeight="1" x14ac:dyDescent="0.25">
      <c r="A525" s="431"/>
      <c r="B525" s="432"/>
      <c r="C525" s="256"/>
      <c r="D525" s="261"/>
      <c r="E525" s="258">
        <f t="shared" si="9"/>
        <v>0</v>
      </c>
    </row>
    <row r="526" spans="1:5" ht="16.5" hidden="1" customHeight="1" x14ac:dyDescent="0.25">
      <c r="A526" s="431"/>
      <c r="B526" s="432"/>
      <c r="C526" s="256"/>
      <c r="D526" s="261"/>
      <c r="E526" s="258">
        <f t="shared" si="9"/>
        <v>0</v>
      </c>
    </row>
    <row r="527" spans="1:5" ht="16.5" hidden="1" customHeight="1" x14ac:dyDescent="0.25">
      <c r="A527" s="431"/>
      <c r="B527" s="432"/>
      <c r="C527" s="256"/>
      <c r="D527" s="261"/>
      <c r="E527" s="258">
        <f t="shared" si="9"/>
        <v>0</v>
      </c>
    </row>
    <row r="528" spans="1:5" ht="16.5" hidden="1" customHeight="1" x14ac:dyDescent="0.25">
      <c r="A528" s="431"/>
      <c r="B528" s="432"/>
      <c r="C528" s="256"/>
      <c r="D528" s="261"/>
      <c r="E528" s="258">
        <f t="shared" si="9"/>
        <v>0</v>
      </c>
    </row>
    <row r="529" spans="1:5" ht="16.5" hidden="1" customHeight="1" x14ac:dyDescent="0.25">
      <c r="A529" s="431"/>
      <c r="B529" s="432"/>
      <c r="C529" s="256"/>
      <c r="D529" s="261"/>
      <c r="E529" s="258">
        <f t="shared" si="9"/>
        <v>0</v>
      </c>
    </row>
    <row r="530" spans="1:5" ht="16.5" hidden="1" customHeight="1" x14ac:dyDescent="0.25">
      <c r="A530" s="431"/>
      <c r="B530" s="432"/>
      <c r="C530" s="256"/>
      <c r="D530" s="261"/>
      <c r="E530" s="258">
        <f t="shared" si="9"/>
        <v>0</v>
      </c>
    </row>
    <row r="531" spans="1:5" ht="16.5" hidden="1" customHeight="1" x14ac:dyDescent="0.25">
      <c r="A531" s="431"/>
      <c r="B531" s="432"/>
      <c r="C531" s="256"/>
      <c r="D531" s="261"/>
      <c r="E531" s="258">
        <f t="shared" si="9"/>
        <v>0</v>
      </c>
    </row>
    <row r="532" spans="1:5" ht="16.5" hidden="1" customHeight="1" x14ac:dyDescent="0.25">
      <c r="A532" s="431"/>
      <c r="B532" s="432"/>
      <c r="C532" s="256"/>
      <c r="D532" s="261"/>
      <c r="E532" s="258">
        <f t="shared" si="9"/>
        <v>0</v>
      </c>
    </row>
    <row r="533" spans="1:5" ht="16.5" hidden="1" customHeight="1" x14ac:dyDescent="0.25">
      <c r="A533" s="431"/>
      <c r="B533" s="432"/>
      <c r="C533" s="256"/>
      <c r="D533" s="261"/>
      <c r="E533" s="258">
        <f t="shared" si="9"/>
        <v>0</v>
      </c>
    </row>
    <row r="534" spans="1:5" ht="16.5" hidden="1" customHeight="1" x14ac:dyDescent="0.25">
      <c r="A534" s="431"/>
      <c r="B534" s="432"/>
      <c r="C534" s="256"/>
      <c r="D534" s="261"/>
      <c r="E534" s="258">
        <f t="shared" si="9"/>
        <v>0</v>
      </c>
    </row>
    <row r="535" spans="1:5" ht="16.5" hidden="1" customHeight="1" x14ac:dyDescent="0.25">
      <c r="A535" s="431"/>
      <c r="B535" s="432"/>
      <c r="C535" s="256"/>
      <c r="D535" s="261"/>
      <c r="E535" s="258">
        <f t="shared" si="9"/>
        <v>0</v>
      </c>
    </row>
    <row r="536" spans="1:5" ht="16.5" hidden="1" customHeight="1" x14ac:dyDescent="0.25">
      <c r="A536" s="431"/>
      <c r="B536" s="432"/>
      <c r="C536" s="256"/>
      <c r="D536" s="261"/>
      <c r="E536" s="258">
        <f t="shared" si="9"/>
        <v>0</v>
      </c>
    </row>
    <row r="537" spans="1:5" ht="16.5" hidden="1" customHeight="1" x14ac:dyDescent="0.25">
      <c r="A537" s="431"/>
      <c r="B537" s="432"/>
      <c r="C537" s="256"/>
      <c r="D537" s="261"/>
      <c r="E537" s="258">
        <f t="shared" si="9"/>
        <v>0</v>
      </c>
    </row>
    <row r="538" spans="1:5" ht="16.5" hidden="1" customHeight="1" x14ac:dyDescent="0.25">
      <c r="A538" s="431"/>
      <c r="B538" s="432"/>
      <c r="C538" s="256"/>
      <c r="D538" s="261"/>
      <c r="E538" s="258">
        <f t="shared" si="9"/>
        <v>0</v>
      </c>
    </row>
    <row r="539" spans="1:5" ht="16.5" hidden="1" customHeight="1" x14ac:dyDescent="0.25">
      <c r="A539" s="431"/>
      <c r="B539" s="432"/>
      <c r="C539" s="256"/>
      <c r="D539" s="261"/>
      <c r="E539" s="258">
        <f t="shared" si="9"/>
        <v>0</v>
      </c>
    </row>
    <row r="540" spans="1:5" ht="16.5" hidden="1" customHeight="1" x14ac:dyDescent="0.25">
      <c r="A540" s="431"/>
      <c r="B540" s="432"/>
      <c r="C540" s="256"/>
      <c r="D540" s="261"/>
      <c r="E540" s="258">
        <f t="shared" si="9"/>
        <v>0</v>
      </c>
    </row>
    <row r="541" spans="1:5" ht="16.5" hidden="1" customHeight="1" x14ac:dyDescent="0.25">
      <c r="A541" s="431"/>
      <c r="B541" s="432"/>
      <c r="C541" s="256"/>
      <c r="D541" s="261"/>
      <c r="E541" s="258">
        <f t="shared" si="9"/>
        <v>0</v>
      </c>
    </row>
    <row r="542" spans="1:5" ht="16.5" hidden="1" customHeight="1" x14ac:dyDescent="0.25">
      <c r="A542" s="431"/>
      <c r="B542" s="432"/>
      <c r="C542" s="256"/>
      <c r="D542" s="261"/>
      <c r="E542" s="258">
        <f t="shared" ref="E542:E553" si="10">B542*C542</f>
        <v>0</v>
      </c>
    </row>
    <row r="543" spans="1:5" ht="16.5" hidden="1" customHeight="1" x14ac:dyDescent="0.25">
      <c r="A543" s="431"/>
      <c r="B543" s="432"/>
      <c r="C543" s="256"/>
      <c r="D543" s="261"/>
      <c r="E543" s="258">
        <f t="shared" si="10"/>
        <v>0</v>
      </c>
    </row>
    <row r="544" spans="1:5" ht="16.5" hidden="1" customHeight="1" x14ac:dyDescent="0.25">
      <c r="A544" s="431"/>
      <c r="B544" s="432"/>
      <c r="C544" s="256"/>
      <c r="D544" s="261"/>
      <c r="E544" s="258">
        <f t="shared" si="10"/>
        <v>0</v>
      </c>
    </row>
    <row r="545" spans="1:5" ht="16.5" hidden="1" customHeight="1" x14ac:dyDescent="0.25">
      <c r="A545" s="431"/>
      <c r="B545" s="432"/>
      <c r="C545" s="256"/>
      <c r="D545" s="261"/>
      <c r="E545" s="258">
        <f t="shared" si="10"/>
        <v>0</v>
      </c>
    </row>
    <row r="546" spans="1:5" ht="16.5" hidden="1" customHeight="1" x14ac:dyDescent="0.25">
      <c r="A546" s="431"/>
      <c r="B546" s="432"/>
      <c r="C546" s="256"/>
      <c r="D546" s="261"/>
      <c r="E546" s="258">
        <f t="shared" si="10"/>
        <v>0</v>
      </c>
    </row>
    <row r="547" spans="1:5" ht="16.5" hidden="1" customHeight="1" x14ac:dyDescent="0.25">
      <c r="A547" s="431"/>
      <c r="B547" s="432"/>
      <c r="C547" s="256"/>
      <c r="D547" s="261"/>
      <c r="E547" s="258">
        <f t="shared" si="10"/>
        <v>0</v>
      </c>
    </row>
    <row r="548" spans="1:5" ht="16.5" hidden="1" customHeight="1" x14ac:dyDescent="0.25">
      <c r="A548" s="431"/>
      <c r="B548" s="432"/>
      <c r="C548" s="256"/>
      <c r="D548" s="261"/>
      <c r="E548" s="258">
        <f t="shared" si="10"/>
        <v>0</v>
      </c>
    </row>
    <row r="549" spans="1:5" ht="16.5" hidden="1" customHeight="1" x14ac:dyDescent="0.25">
      <c r="A549" s="431"/>
      <c r="B549" s="432"/>
      <c r="C549" s="256"/>
      <c r="D549" s="261"/>
      <c r="E549" s="258">
        <f t="shared" si="10"/>
        <v>0</v>
      </c>
    </row>
    <row r="550" spans="1:5" ht="16.5" hidden="1" customHeight="1" x14ac:dyDescent="0.25">
      <c r="A550" s="431"/>
      <c r="B550" s="432"/>
      <c r="C550" s="256"/>
      <c r="D550" s="261"/>
      <c r="E550" s="258">
        <f t="shared" si="10"/>
        <v>0</v>
      </c>
    </row>
    <row r="551" spans="1:5" ht="16.5" hidden="1" customHeight="1" x14ac:dyDescent="0.25">
      <c r="A551" s="431"/>
      <c r="B551" s="432"/>
      <c r="C551" s="256"/>
      <c r="D551" s="261"/>
      <c r="E551" s="258">
        <f t="shared" si="10"/>
        <v>0</v>
      </c>
    </row>
    <row r="552" spans="1:5" ht="16.5" hidden="1" customHeight="1" x14ac:dyDescent="0.25">
      <c r="A552" s="431"/>
      <c r="B552" s="432"/>
      <c r="C552" s="256"/>
      <c r="D552" s="261"/>
      <c r="E552" s="258">
        <f t="shared" si="10"/>
        <v>0</v>
      </c>
    </row>
    <row r="553" spans="1:5" ht="16.5" hidden="1" customHeight="1" x14ac:dyDescent="0.25">
      <c r="A553" s="431"/>
      <c r="B553" s="432"/>
      <c r="C553" s="256"/>
      <c r="D553" s="261"/>
      <c r="E553" s="258">
        <f t="shared" si="10"/>
        <v>0</v>
      </c>
    </row>
    <row r="554" spans="1:5" ht="18.75" x14ac:dyDescent="0.3">
      <c r="A554" s="428" t="s">
        <v>82</v>
      </c>
      <c r="B554" s="429"/>
      <c r="C554" s="429"/>
      <c r="D554" s="430"/>
      <c r="E554" s="92">
        <f>SUM(E288:E553)</f>
        <v>0</v>
      </c>
    </row>
    <row r="555" spans="1:5" ht="16.5" customHeight="1" thickBot="1" x14ac:dyDescent="0.3">
      <c r="A555" s="450"/>
      <c r="B555" s="451"/>
      <c r="C555" s="451"/>
      <c r="D555" s="451"/>
      <c r="E555" s="452"/>
    </row>
    <row r="556" spans="1:5" ht="30" customHeight="1" x14ac:dyDescent="0.25">
      <c r="A556" s="459" t="s">
        <v>83</v>
      </c>
      <c r="B556" s="460"/>
      <c r="C556" s="460"/>
      <c r="D556" s="460"/>
      <c r="E556" s="461"/>
    </row>
    <row r="557" spans="1:5" ht="16.5" customHeight="1" x14ac:dyDescent="0.25">
      <c r="A557" s="456" t="s">
        <v>84</v>
      </c>
      <c r="B557" s="457"/>
      <c r="C557" s="457"/>
      <c r="D557" s="457"/>
      <c r="E557" s="458"/>
    </row>
    <row r="558" spans="1:5" ht="31.5" x14ac:dyDescent="0.25">
      <c r="A558" s="262" t="s">
        <v>85</v>
      </c>
      <c r="B558" s="263" t="s">
        <v>86</v>
      </c>
      <c r="C558" s="249" t="s">
        <v>87</v>
      </c>
      <c r="D558" s="249" t="s">
        <v>88</v>
      </c>
      <c r="E558" s="250" t="s">
        <v>89</v>
      </c>
    </row>
    <row r="559" spans="1:5" ht="16.5" customHeight="1" x14ac:dyDescent="0.25">
      <c r="A559" s="251" t="s">
        <v>90</v>
      </c>
      <c r="B559" s="264" t="s">
        <v>91</v>
      </c>
      <c r="C559" s="265">
        <v>500000</v>
      </c>
      <c r="D559" s="252">
        <v>10</v>
      </c>
      <c r="E559" s="254">
        <f t="shared" ref="E559:E595" si="11">IFERROR(C559/D559," ")</f>
        <v>50000</v>
      </c>
    </row>
    <row r="560" spans="1:5" ht="16.5" customHeight="1" x14ac:dyDescent="0.25">
      <c r="A560" s="251" t="s">
        <v>92</v>
      </c>
      <c r="B560" s="264" t="s">
        <v>93</v>
      </c>
      <c r="C560" s="265">
        <v>1500</v>
      </c>
      <c r="D560" s="252">
        <v>3</v>
      </c>
      <c r="E560" s="254">
        <f t="shared" si="11"/>
        <v>500</v>
      </c>
    </row>
    <row r="561" spans="1:5" ht="16.5" customHeight="1" x14ac:dyDescent="0.25">
      <c r="A561" s="255"/>
      <c r="B561" s="259"/>
      <c r="C561" s="266"/>
      <c r="D561" s="256"/>
      <c r="E561" s="258" t="str">
        <f t="shared" si="11"/>
        <v xml:space="preserve"> </v>
      </c>
    </row>
    <row r="562" spans="1:5" ht="16.5" customHeight="1" x14ac:dyDescent="0.25">
      <c r="A562" s="255"/>
      <c r="B562" s="259"/>
      <c r="C562" s="266"/>
      <c r="D562" s="256"/>
      <c r="E562" s="258" t="str">
        <f t="shared" si="11"/>
        <v xml:space="preserve"> </v>
      </c>
    </row>
    <row r="563" spans="1:5" ht="16.5" customHeight="1" x14ac:dyDescent="0.25">
      <c r="A563" s="255"/>
      <c r="B563" s="259"/>
      <c r="C563" s="266"/>
      <c r="D563" s="256"/>
      <c r="E563" s="258" t="str">
        <f t="shared" si="11"/>
        <v xml:space="preserve"> </v>
      </c>
    </row>
    <row r="564" spans="1:5" ht="16.5" customHeight="1" x14ac:dyDescent="0.25">
      <c r="A564" s="255"/>
      <c r="B564" s="259"/>
      <c r="C564" s="266"/>
      <c r="D564" s="256"/>
      <c r="E564" s="258" t="str">
        <f t="shared" si="11"/>
        <v xml:space="preserve"> </v>
      </c>
    </row>
    <row r="565" spans="1:5" ht="16.5" customHeight="1" x14ac:dyDescent="0.25">
      <c r="A565" s="255"/>
      <c r="B565" s="259"/>
      <c r="C565" s="266"/>
      <c r="D565" s="256"/>
      <c r="E565" s="258" t="str">
        <f t="shared" si="11"/>
        <v xml:space="preserve"> </v>
      </c>
    </row>
    <row r="566" spans="1:5" ht="16.5" customHeight="1" x14ac:dyDescent="0.25">
      <c r="A566" s="255"/>
      <c r="B566" s="259"/>
      <c r="C566" s="266"/>
      <c r="D566" s="256"/>
      <c r="E566" s="258" t="str">
        <f t="shared" si="11"/>
        <v xml:space="preserve"> </v>
      </c>
    </row>
    <row r="567" spans="1:5" ht="16.5" customHeight="1" x14ac:dyDescent="0.25">
      <c r="A567" s="255"/>
      <c r="B567" s="259"/>
      <c r="C567" s="266"/>
      <c r="D567" s="256"/>
      <c r="E567" s="258" t="str">
        <f t="shared" si="11"/>
        <v xml:space="preserve"> </v>
      </c>
    </row>
    <row r="568" spans="1:5" ht="16.5" customHeight="1" x14ac:dyDescent="0.25">
      <c r="A568" s="255"/>
      <c r="B568" s="259"/>
      <c r="C568" s="266"/>
      <c r="D568" s="256"/>
      <c r="E568" s="258" t="str">
        <f t="shared" si="11"/>
        <v xml:space="preserve"> </v>
      </c>
    </row>
    <row r="569" spans="1:5" ht="16.5" customHeight="1" x14ac:dyDescent="0.25">
      <c r="A569" s="255"/>
      <c r="B569" s="259"/>
      <c r="C569" s="266"/>
      <c r="D569" s="256"/>
      <c r="E569" s="258" t="str">
        <f t="shared" si="11"/>
        <v xml:space="preserve"> </v>
      </c>
    </row>
    <row r="570" spans="1:5" ht="16.5" customHeight="1" x14ac:dyDescent="0.25">
      <c r="A570" s="255"/>
      <c r="B570" s="259"/>
      <c r="C570" s="266"/>
      <c r="D570" s="256"/>
      <c r="E570" s="258" t="str">
        <f t="shared" si="11"/>
        <v xml:space="preserve"> </v>
      </c>
    </row>
    <row r="571" spans="1:5" ht="16.5" customHeight="1" x14ac:dyDescent="0.25">
      <c r="A571" s="255"/>
      <c r="B571" s="259"/>
      <c r="C571" s="266"/>
      <c r="D571" s="256"/>
      <c r="E571" s="258" t="str">
        <f t="shared" si="11"/>
        <v xml:space="preserve"> </v>
      </c>
    </row>
    <row r="572" spans="1:5" ht="16.5" customHeight="1" x14ac:dyDescent="0.25">
      <c r="A572" s="255"/>
      <c r="B572" s="259"/>
      <c r="C572" s="266"/>
      <c r="D572" s="256"/>
      <c r="E572" s="258" t="str">
        <f t="shared" si="11"/>
        <v xml:space="preserve"> </v>
      </c>
    </row>
    <row r="573" spans="1:5" ht="16.5" customHeight="1" x14ac:dyDescent="0.25">
      <c r="A573" s="255"/>
      <c r="B573" s="259"/>
      <c r="C573" s="266"/>
      <c r="D573" s="256"/>
      <c r="E573" s="258" t="str">
        <f t="shared" si="11"/>
        <v xml:space="preserve"> </v>
      </c>
    </row>
    <row r="574" spans="1:5" ht="16.5" customHeight="1" x14ac:dyDescent="0.25">
      <c r="A574" s="255"/>
      <c r="B574" s="259"/>
      <c r="C574" s="266"/>
      <c r="D574" s="256"/>
      <c r="E574" s="258" t="str">
        <f t="shared" si="11"/>
        <v xml:space="preserve"> </v>
      </c>
    </row>
    <row r="575" spans="1:5" ht="16.5" customHeight="1" thickBot="1" x14ac:dyDescent="0.3">
      <c r="A575" s="255"/>
      <c r="B575" s="259"/>
      <c r="C575" s="266"/>
      <c r="D575" s="256"/>
      <c r="E575" s="258" t="str">
        <f t="shared" si="11"/>
        <v xml:space="preserve"> </v>
      </c>
    </row>
    <row r="576" spans="1:5" ht="16.5" hidden="1" customHeight="1" x14ac:dyDescent="0.25">
      <c r="A576" s="255"/>
      <c r="B576" s="259"/>
      <c r="C576" s="266"/>
      <c r="D576" s="256"/>
      <c r="E576" s="258" t="str">
        <f t="shared" si="11"/>
        <v xml:space="preserve"> </v>
      </c>
    </row>
    <row r="577" spans="1:5" ht="16.5" hidden="1" customHeight="1" x14ac:dyDescent="0.25">
      <c r="A577" s="255"/>
      <c r="B577" s="259"/>
      <c r="C577" s="266"/>
      <c r="D577" s="256"/>
      <c r="E577" s="258" t="str">
        <f t="shared" si="11"/>
        <v xml:space="preserve"> </v>
      </c>
    </row>
    <row r="578" spans="1:5" ht="16.5" hidden="1" customHeight="1" x14ac:dyDescent="0.25">
      <c r="A578" s="255"/>
      <c r="B578" s="259"/>
      <c r="C578" s="266"/>
      <c r="D578" s="256"/>
      <c r="E578" s="258" t="str">
        <f t="shared" si="11"/>
        <v xml:space="preserve"> </v>
      </c>
    </row>
    <row r="579" spans="1:5" ht="16.5" hidden="1" customHeight="1" x14ac:dyDescent="0.25">
      <c r="A579" s="255"/>
      <c r="B579" s="259"/>
      <c r="C579" s="266"/>
      <c r="D579" s="256"/>
      <c r="E579" s="258" t="str">
        <f t="shared" si="11"/>
        <v xml:space="preserve"> </v>
      </c>
    </row>
    <row r="580" spans="1:5" ht="16.5" hidden="1" customHeight="1" x14ac:dyDescent="0.25">
      <c r="A580" s="255"/>
      <c r="B580" s="259"/>
      <c r="C580" s="266"/>
      <c r="D580" s="256"/>
      <c r="E580" s="258" t="str">
        <f t="shared" si="11"/>
        <v xml:space="preserve"> </v>
      </c>
    </row>
    <row r="581" spans="1:5" ht="16.5" hidden="1" customHeight="1" x14ac:dyDescent="0.25">
      <c r="A581" s="255"/>
      <c r="B581" s="259"/>
      <c r="C581" s="266"/>
      <c r="D581" s="256"/>
      <c r="E581" s="258" t="str">
        <f t="shared" si="11"/>
        <v xml:space="preserve"> </v>
      </c>
    </row>
    <row r="582" spans="1:5" ht="16.5" hidden="1" customHeight="1" x14ac:dyDescent="0.25">
      <c r="A582" s="255"/>
      <c r="B582" s="259"/>
      <c r="C582" s="266"/>
      <c r="D582" s="256"/>
      <c r="E582" s="258" t="str">
        <f t="shared" si="11"/>
        <v xml:space="preserve"> </v>
      </c>
    </row>
    <row r="583" spans="1:5" ht="16.5" hidden="1" customHeight="1" x14ac:dyDescent="0.25">
      <c r="A583" s="255"/>
      <c r="B583" s="259"/>
      <c r="C583" s="266"/>
      <c r="D583" s="256"/>
      <c r="E583" s="258" t="str">
        <f t="shared" si="11"/>
        <v xml:space="preserve"> </v>
      </c>
    </row>
    <row r="584" spans="1:5" ht="16.5" hidden="1" customHeight="1" x14ac:dyDescent="0.25">
      <c r="A584" s="255"/>
      <c r="B584" s="259"/>
      <c r="C584" s="266"/>
      <c r="D584" s="256"/>
      <c r="E584" s="258" t="str">
        <f t="shared" si="11"/>
        <v xml:space="preserve"> </v>
      </c>
    </row>
    <row r="585" spans="1:5" ht="16.5" hidden="1" customHeight="1" x14ac:dyDescent="0.25">
      <c r="A585" s="255"/>
      <c r="B585" s="259"/>
      <c r="C585" s="266"/>
      <c r="D585" s="256"/>
      <c r="E585" s="258" t="str">
        <f t="shared" si="11"/>
        <v xml:space="preserve"> </v>
      </c>
    </row>
    <row r="586" spans="1:5" ht="16.5" hidden="1" customHeight="1" x14ac:dyDescent="0.25">
      <c r="A586" s="255"/>
      <c r="B586" s="259"/>
      <c r="C586" s="266"/>
      <c r="D586" s="256"/>
      <c r="E586" s="258" t="str">
        <f t="shared" si="11"/>
        <v xml:space="preserve"> </v>
      </c>
    </row>
    <row r="587" spans="1:5" ht="16.5" hidden="1" customHeight="1" x14ac:dyDescent="0.25">
      <c r="A587" s="255"/>
      <c r="B587" s="259"/>
      <c r="C587" s="266"/>
      <c r="D587" s="256"/>
      <c r="E587" s="258" t="str">
        <f t="shared" si="11"/>
        <v xml:space="preserve"> </v>
      </c>
    </row>
    <row r="588" spans="1:5" ht="16.5" hidden="1" customHeight="1" x14ac:dyDescent="0.25">
      <c r="A588" s="255"/>
      <c r="B588" s="259"/>
      <c r="C588" s="266"/>
      <c r="D588" s="256"/>
      <c r="E588" s="258" t="str">
        <f t="shared" si="11"/>
        <v xml:space="preserve"> </v>
      </c>
    </row>
    <row r="589" spans="1:5" ht="16.5" hidden="1" customHeight="1" x14ac:dyDescent="0.25">
      <c r="A589" s="255"/>
      <c r="B589" s="259"/>
      <c r="C589" s="266"/>
      <c r="D589" s="256"/>
      <c r="E589" s="258" t="str">
        <f t="shared" si="11"/>
        <v xml:space="preserve"> </v>
      </c>
    </row>
    <row r="590" spans="1:5" ht="16.5" hidden="1" customHeight="1" x14ac:dyDescent="0.25">
      <c r="A590" s="255"/>
      <c r="B590" s="259"/>
      <c r="C590" s="266"/>
      <c r="D590" s="256"/>
      <c r="E590" s="258" t="str">
        <f t="shared" si="11"/>
        <v xml:space="preserve"> </v>
      </c>
    </row>
    <row r="591" spans="1:5" ht="16.5" hidden="1" customHeight="1" x14ac:dyDescent="0.25">
      <c r="A591" s="255"/>
      <c r="B591" s="259"/>
      <c r="C591" s="266"/>
      <c r="D591" s="256"/>
      <c r="E591" s="258" t="str">
        <f t="shared" si="11"/>
        <v xml:space="preserve"> </v>
      </c>
    </row>
    <row r="592" spans="1:5" ht="16.5" hidden="1" customHeight="1" x14ac:dyDescent="0.25">
      <c r="A592" s="255"/>
      <c r="B592" s="259"/>
      <c r="C592" s="266"/>
      <c r="D592" s="256"/>
      <c r="E592" s="258" t="str">
        <f t="shared" si="11"/>
        <v xml:space="preserve"> </v>
      </c>
    </row>
    <row r="593" spans="1:5" ht="16.5" hidden="1" customHeight="1" x14ac:dyDescent="0.25">
      <c r="A593" s="255"/>
      <c r="B593" s="259"/>
      <c r="C593" s="266"/>
      <c r="D593" s="256"/>
      <c r="E593" s="258" t="str">
        <f t="shared" si="11"/>
        <v xml:space="preserve"> </v>
      </c>
    </row>
    <row r="594" spans="1:5" ht="16.5" hidden="1" customHeight="1" x14ac:dyDescent="0.25">
      <c r="A594" s="255"/>
      <c r="B594" s="259"/>
      <c r="C594" s="266"/>
      <c r="D594" s="256"/>
      <c r="E594" s="258" t="str">
        <f t="shared" si="11"/>
        <v xml:space="preserve"> </v>
      </c>
    </row>
    <row r="595" spans="1:5" ht="16.5" hidden="1" customHeight="1" x14ac:dyDescent="0.25">
      <c r="A595" s="255"/>
      <c r="B595" s="259"/>
      <c r="C595" s="266"/>
      <c r="D595" s="256"/>
      <c r="E595" s="258" t="str">
        <f t="shared" si="11"/>
        <v xml:space="preserve"> </v>
      </c>
    </row>
    <row r="596" spans="1:5" ht="16.5" hidden="1" customHeight="1" x14ac:dyDescent="0.25">
      <c r="A596" s="255"/>
      <c r="B596" s="259"/>
      <c r="C596" s="266"/>
      <c r="D596" s="256"/>
      <c r="E596" s="258" t="str">
        <f t="shared" ref="E596:E612" si="12">IFERROR(C596/D596," ")</f>
        <v xml:space="preserve"> </v>
      </c>
    </row>
    <row r="597" spans="1:5" ht="16.5" hidden="1" customHeight="1" x14ac:dyDescent="0.25">
      <c r="A597" s="255"/>
      <c r="B597" s="259"/>
      <c r="C597" s="266"/>
      <c r="D597" s="256"/>
      <c r="E597" s="258" t="str">
        <f t="shared" si="12"/>
        <v xml:space="preserve"> </v>
      </c>
    </row>
    <row r="598" spans="1:5" ht="16.5" hidden="1" customHeight="1" x14ac:dyDescent="0.25">
      <c r="A598" s="255"/>
      <c r="B598" s="259"/>
      <c r="C598" s="266"/>
      <c r="D598" s="256"/>
      <c r="E598" s="258" t="str">
        <f t="shared" si="12"/>
        <v xml:space="preserve"> </v>
      </c>
    </row>
    <row r="599" spans="1:5" ht="16.5" hidden="1" customHeight="1" x14ac:dyDescent="0.25">
      <c r="A599" s="255"/>
      <c r="B599" s="259"/>
      <c r="C599" s="266"/>
      <c r="D599" s="256"/>
      <c r="E599" s="258" t="str">
        <f t="shared" si="12"/>
        <v xml:space="preserve"> </v>
      </c>
    </row>
    <row r="600" spans="1:5" ht="16.5" hidden="1" customHeight="1" x14ac:dyDescent="0.25">
      <c r="A600" s="255"/>
      <c r="B600" s="259"/>
      <c r="C600" s="266"/>
      <c r="D600" s="256"/>
      <c r="E600" s="258" t="str">
        <f t="shared" si="12"/>
        <v xml:space="preserve"> </v>
      </c>
    </row>
    <row r="601" spans="1:5" ht="16.5" hidden="1" customHeight="1" x14ac:dyDescent="0.25">
      <c r="A601" s="255"/>
      <c r="B601" s="259"/>
      <c r="C601" s="266"/>
      <c r="D601" s="256"/>
      <c r="E601" s="258" t="str">
        <f t="shared" si="12"/>
        <v xml:space="preserve"> </v>
      </c>
    </row>
    <row r="602" spans="1:5" ht="16.5" hidden="1" customHeight="1" x14ac:dyDescent="0.25">
      <c r="A602" s="255"/>
      <c r="B602" s="259"/>
      <c r="C602" s="266"/>
      <c r="D602" s="256"/>
      <c r="E602" s="258" t="str">
        <f t="shared" si="12"/>
        <v xml:space="preserve"> </v>
      </c>
    </row>
    <row r="603" spans="1:5" ht="16.5" hidden="1" customHeight="1" x14ac:dyDescent="0.25">
      <c r="A603" s="255"/>
      <c r="B603" s="259"/>
      <c r="C603" s="266"/>
      <c r="D603" s="256"/>
      <c r="E603" s="258" t="str">
        <f t="shared" si="12"/>
        <v xml:space="preserve"> </v>
      </c>
    </row>
    <row r="604" spans="1:5" ht="16.5" hidden="1" customHeight="1" x14ac:dyDescent="0.25">
      <c r="A604" s="255"/>
      <c r="B604" s="259"/>
      <c r="C604" s="266"/>
      <c r="D604" s="256"/>
      <c r="E604" s="258" t="str">
        <f t="shared" si="12"/>
        <v xml:space="preserve"> </v>
      </c>
    </row>
    <row r="605" spans="1:5" ht="16.5" hidden="1" customHeight="1" x14ac:dyDescent="0.25">
      <c r="A605" s="255"/>
      <c r="B605" s="259"/>
      <c r="C605" s="266"/>
      <c r="D605" s="256"/>
      <c r="E605" s="258" t="str">
        <f t="shared" si="12"/>
        <v xml:space="preserve"> </v>
      </c>
    </row>
    <row r="606" spans="1:5" ht="16.5" hidden="1" customHeight="1" x14ac:dyDescent="0.25">
      <c r="A606" s="255"/>
      <c r="B606" s="259"/>
      <c r="C606" s="266"/>
      <c r="D606" s="256"/>
      <c r="E606" s="258" t="str">
        <f t="shared" si="12"/>
        <v xml:space="preserve"> </v>
      </c>
    </row>
    <row r="607" spans="1:5" ht="16.5" hidden="1" customHeight="1" x14ac:dyDescent="0.25">
      <c r="A607" s="255"/>
      <c r="B607" s="259"/>
      <c r="C607" s="266"/>
      <c r="D607" s="256"/>
      <c r="E607" s="258" t="str">
        <f t="shared" si="12"/>
        <v xml:space="preserve"> </v>
      </c>
    </row>
    <row r="608" spans="1:5" ht="16.5" hidden="1" customHeight="1" x14ac:dyDescent="0.25">
      <c r="A608" s="255"/>
      <c r="B608" s="259"/>
      <c r="C608" s="266"/>
      <c r="D608" s="256"/>
      <c r="E608" s="258" t="str">
        <f t="shared" si="12"/>
        <v xml:space="preserve"> </v>
      </c>
    </row>
    <row r="609" spans="1:5" ht="16.5" hidden="1" customHeight="1" x14ac:dyDescent="0.25">
      <c r="A609" s="255"/>
      <c r="B609" s="259"/>
      <c r="C609" s="266"/>
      <c r="D609" s="256"/>
      <c r="E609" s="258" t="str">
        <f t="shared" si="12"/>
        <v xml:space="preserve"> </v>
      </c>
    </row>
    <row r="610" spans="1:5" ht="16.5" hidden="1" customHeight="1" x14ac:dyDescent="0.25">
      <c r="A610" s="255"/>
      <c r="B610" s="259"/>
      <c r="C610" s="266"/>
      <c r="D610" s="256"/>
      <c r="E610" s="258" t="str">
        <f t="shared" si="12"/>
        <v xml:space="preserve"> </v>
      </c>
    </row>
    <row r="611" spans="1:5" ht="16.5" hidden="1" customHeight="1" x14ac:dyDescent="0.25">
      <c r="A611" s="255"/>
      <c r="B611" s="259"/>
      <c r="C611" s="266"/>
      <c r="D611" s="256"/>
      <c r="E611" s="258" t="str">
        <f t="shared" si="12"/>
        <v xml:space="preserve"> </v>
      </c>
    </row>
    <row r="612" spans="1:5" ht="16.5" hidden="1" customHeight="1" thickBot="1" x14ac:dyDescent="0.3">
      <c r="A612" s="267"/>
      <c r="B612" s="268"/>
      <c r="C612" s="269"/>
      <c r="D612" s="270"/>
      <c r="E612" s="271" t="str">
        <f t="shared" si="12"/>
        <v xml:space="preserve"> </v>
      </c>
    </row>
    <row r="613" spans="1:5" ht="19.5" thickBot="1" x14ac:dyDescent="0.35">
      <c r="A613" s="438" t="s">
        <v>94</v>
      </c>
      <c r="B613" s="439"/>
      <c r="C613" s="439"/>
      <c r="D613" s="440"/>
      <c r="E613" s="93">
        <f>SUM(E561:E612)</f>
        <v>0</v>
      </c>
    </row>
    <row r="614" spans="1:5" ht="16.5" customHeight="1" thickBot="1" x14ac:dyDescent="0.3">
      <c r="A614" s="447"/>
      <c r="B614" s="448"/>
      <c r="C614" s="448"/>
      <c r="D614" s="448"/>
      <c r="E614" s="449"/>
    </row>
    <row r="615" spans="1:5" ht="30" customHeight="1" x14ac:dyDescent="0.25">
      <c r="A615" s="459" t="s">
        <v>95</v>
      </c>
      <c r="B615" s="460"/>
      <c r="C615" s="460"/>
      <c r="D615" s="460"/>
      <c r="E615" s="461"/>
    </row>
    <row r="616" spans="1:5" s="88" customFormat="1" ht="16.5" customHeight="1" thickBot="1" x14ac:dyDescent="0.3">
      <c r="A616" s="462" t="s">
        <v>96</v>
      </c>
      <c r="B616" s="463"/>
      <c r="C616" s="463"/>
      <c r="D616" s="463"/>
      <c r="E616" s="464"/>
    </row>
    <row r="617" spans="1:5" ht="31.5" x14ac:dyDescent="0.25">
      <c r="A617" s="272" t="s">
        <v>97</v>
      </c>
      <c r="B617" s="94" t="s">
        <v>98</v>
      </c>
      <c r="C617" s="95" t="s">
        <v>77</v>
      </c>
      <c r="D617" s="95" t="s">
        <v>99</v>
      </c>
      <c r="E617" s="96" t="s">
        <v>66</v>
      </c>
    </row>
    <row r="618" spans="1:5" ht="16.5" customHeight="1" x14ac:dyDescent="0.25">
      <c r="A618" s="97" t="s">
        <v>100</v>
      </c>
      <c r="B618" s="98" t="s">
        <v>101</v>
      </c>
      <c r="C618" s="91">
        <v>2</v>
      </c>
      <c r="D618" s="99">
        <v>150</v>
      </c>
      <c r="E618" s="100">
        <f>D618*C618</f>
        <v>300</v>
      </c>
    </row>
    <row r="619" spans="1:5" ht="16.5" customHeight="1" x14ac:dyDescent="0.25">
      <c r="A619" s="120"/>
      <c r="B619" s="121"/>
      <c r="C619" s="122"/>
      <c r="D619" s="123"/>
      <c r="E619" s="245">
        <f t="shared" ref="E619:E673" si="13">D619*C619</f>
        <v>0</v>
      </c>
    </row>
    <row r="620" spans="1:5" ht="16.5" customHeight="1" x14ac:dyDescent="0.25">
      <c r="A620" s="120"/>
      <c r="B620" s="121"/>
      <c r="C620" s="122"/>
      <c r="D620" s="123"/>
      <c r="E620" s="245">
        <f t="shared" si="13"/>
        <v>0</v>
      </c>
    </row>
    <row r="621" spans="1:5" ht="16.5" customHeight="1" x14ac:dyDescent="0.25">
      <c r="A621" s="120"/>
      <c r="B621" s="121"/>
      <c r="C621" s="122"/>
      <c r="D621" s="123"/>
      <c r="E621" s="245">
        <f t="shared" si="13"/>
        <v>0</v>
      </c>
    </row>
    <row r="622" spans="1:5" ht="16.5" customHeight="1" x14ac:dyDescent="0.25">
      <c r="A622" s="120"/>
      <c r="B622" s="121"/>
      <c r="C622" s="122"/>
      <c r="D622" s="123"/>
      <c r="E622" s="245">
        <f t="shared" si="13"/>
        <v>0</v>
      </c>
    </row>
    <row r="623" spans="1:5" ht="16.5" customHeight="1" x14ac:dyDescent="0.25">
      <c r="A623" s="120"/>
      <c r="B623" s="121"/>
      <c r="C623" s="122"/>
      <c r="D623" s="123"/>
      <c r="E623" s="245">
        <f t="shared" si="13"/>
        <v>0</v>
      </c>
    </row>
    <row r="624" spans="1:5" ht="16.5" customHeight="1" x14ac:dyDescent="0.25">
      <c r="A624" s="120"/>
      <c r="B624" s="121"/>
      <c r="C624" s="122"/>
      <c r="D624" s="123"/>
      <c r="E624" s="245">
        <f t="shared" si="13"/>
        <v>0</v>
      </c>
    </row>
    <row r="625" spans="1:5" ht="16.5" customHeight="1" x14ac:dyDescent="0.25">
      <c r="A625" s="120"/>
      <c r="B625" s="121"/>
      <c r="C625" s="122"/>
      <c r="D625" s="123"/>
      <c r="E625" s="245">
        <f t="shared" si="13"/>
        <v>0</v>
      </c>
    </row>
    <row r="626" spans="1:5" ht="16.5" customHeight="1" x14ac:dyDescent="0.25">
      <c r="A626" s="120"/>
      <c r="B626" s="121"/>
      <c r="C626" s="122"/>
      <c r="D626" s="123"/>
      <c r="E626" s="245">
        <f t="shared" si="13"/>
        <v>0</v>
      </c>
    </row>
    <row r="627" spans="1:5" ht="16.5" customHeight="1" x14ac:dyDescent="0.25">
      <c r="A627" s="120"/>
      <c r="B627" s="121"/>
      <c r="C627" s="122"/>
      <c r="D627" s="123"/>
      <c r="E627" s="245">
        <f t="shared" si="13"/>
        <v>0</v>
      </c>
    </row>
    <row r="628" spans="1:5" ht="16.5" customHeight="1" x14ac:dyDescent="0.25">
      <c r="A628" s="120"/>
      <c r="B628" s="121"/>
      <c r="C628" s="122"/>
      <c r="D628" s="123"/>
      <c r="E628" s="245">
        <f t="shared" si="13"/>
        <v>0</v>
      </c>
    </row>
    <row r="629" spans="1:5" ht="16.5" customHeight="1" x14ac:dyDescent="0.25">
      <c r="A629" s="120"/>
      <c r="B629" s="121"/>
      <c r="C629" s="122"/>
      <c r="D629" s="123"/>
      <c r="E629" s="245">
        <f t="shared" si="13"/>
        <v>0</v>
      </c>
    </row>
    <row r="630" spans="1:5" ht="16.5" customHeight="1" x14ac:dyDescent="0.25">
      <c r="A630" s="120"/>
      <c r="B630" s="121"/>
      <c r="C630" s="122"/>
      <c r="D630" s="123"/>
      <c r="E630" s="245">
        <f t="shared" si="13"/>
        <v>0</v>
      </c>
    </row>
    <row r="631" spans="1:5" ht="16.5" customHeight="1" x14ac:dyDescent="0.25">
      <c r="A631" s="120"/>
      <c r="B631" s="121"/>
      <c r="C631" s="122"/>
      <c r="D631" s="123"/>
      <c r="E631" s="245">
        <f t="shared" si="13"/>
        <v>0</v>
      </c>
    </row>
    <row r="632" spans="1:5" ht="16.5" customHeight="1" x14ac:dyDescent="0.25">
      <c r="A632" s="120"/>
      <c r="B632" s="121"/>
      <c r="C632" s="122"/>
      <c r="D632" s="123"/>
      <c r="E632" s="245">
        <f t="shared" si="13"/>
        <v>0</v>
      </c>
    </row>
    <row r="633" spans="1:5" ht="16.5" customHeight="1" x14ac:dyDescent="0.25">
      <c r="A633" s="120"/>
      <c r="B633" s="121"/>
      <c r="C633" s="122"/>
      <c r="D633" s="123"/>
      <c r="E633" s="245">
        <f t="shared" si="13"/>
        <v>0</v>
      </c>
    </row>
    <row r="634" spans="1:5" ht="16.5" customHeight="1" thickBot="1" x14ac:dyDescent="0.3">
      <c r="A634" s="120"/>
      <c r="B634" s="121"/>
      <c r="C634" s="122"/>
      <c r="D634" s="123"/>
      <c r="E634" s="245">
        <f t="shared" si="13"/>
        <v>0</v>
      </c>
    </row>
    <row r="635" spans="1:5" ht="16.5" hidden="1" customHeight="1" x14ac:dyDescent="0.25">
      <c r="A635" s="120"/>
      <c r="B635" s="121"/>
      <c r="C635" s="122"/>
      <c r="D635" s="123"/>
      <c r="E635" s="245">
        <f t="shared" si="13"/>
        <v>0</v>
      </c>
    </row>
    <row r="636" spans="1:5" ht="16.5" hidden="1" customHeight="1" x14ac:dyDescent="0.25">
      <c r="A636" s="120"/>
      <c r="B636" s="121"/>
      <c r="C636" s="122"/>
      <c r="D636" s="123"/>
      <c r="E636" s="245">
        <f t="shared" si="13"/>
        <v>0</v>
      </c>
    </row>
    <row r="637" spans="1:5" ht="16.5" hidden="1" customHeight="1" x14ac:dyDescent="0.25">
      <c r="A637" s="120"/>
      <c r="B637" s="121"/>
      <c r="C637" s="122"/>
      <c r="D637" s="123"/>
      <c r="E637" s="245">
        <f t="shared" si="13"/>
        <v>0</v>
      </c>
    </row>
    <row r="638" spans="1:5" ht="16.5" hidden="1" customHeight="1" x14ac:dyDescent="0.25">
      <c r="A638" s="120"/>
      <c r="B638" s="121"/>
      <c r="C638" s="122"/>
      <c r="D638" s="123"/>
      <c r="E638" s="245">
        <f t="shared" si="13"/>
        <v>0</v>
      </c>
    </row>
    <row r="639" spans="1:5" ht="16.5" hidden="1" customHeight="1" x14ac:dyDescent="0.25">
      <c r="A639" s="120"/>
      <c r="B639" s="121"/>
      <c r="C639" s="122"/>
      <c r="D639" s="123"/>
      <c r="E639" s="245">
        <f t="shared" si="13"/>
        <v>0</v>
      </c>
    </row>
    <row r="640" spans="1:5" ht="16.5" hidden="1" customHeight="1" x14ac:dyDescent="0.25">
      <c r="A640" s="120"/>
      <c r="B640" s="121"/>
      <c r="C640" s="122"/>
      <c r="D640" s="123"/>
      <c r="E640" s="245">
        <f t="shared" si="13"/>
        <v>0</v>
      </c>
    </row>
    <row r="641" spans="1:5" ht="16.5" hidden="1" customHeight="1" x14ac:dyDescent="0.25">
      <c r="A641" s="120"/>
      <c r="B641" s="121"/>
      <c r="C641" s="122"/>
      <c r="D641" s="123"/>
      <c r="E641" s="245">
        <f t="shared" si="13"/>
        <v>0</v>
      </c>
    </row>
    <row r="642" spans="1:5" ht="16.5" hidden="1" customHeight="1" x14ac:dyDescent="0.25">
      <c r="A642" s="120"/>
      <c r="B642" s="121"/>
      <c r="C642" s="122"/>
      <c r="D642" s="123"/>
      <c r="E642" s="245">
        <f t="shared" si="13"/>
        <v>0</v>
      </c>
    </row>
    <row r="643" spans="1:5" ht="16.5" hidden="1" customHeight="1" x14ac:dyDescent="0.25">
      <c r="A643" s="120"/>
      <c r="B643" s="121"/>
      <c r="C643" s="122"/>
      <c r="D643" s="123"/>
      <c r="E643" s="245">
        <f t="shared" si="13"/>
        <v>0</v>
      </c>
    </row>
    <row r="644" spans="1:5" ht="16.5" hidden="1" customHeight="1" x14ac:dyDescent="0.25">
      <c r="A644" s="120"/>
      <c r="B644" s="121"/>
      <c r="C644" s="122"/>
      <c r="D644" s="123"/>
      <c r="E644" s="245">
        <f t="shared" si="13"/>
        <v>0</v>
      </c>
    </row>
    <row r="645" spans="1:5" ht="16.5" hidden="1" customHeight="1" x14ac:dyDescent="0.25">
      <c r="A645" s="120"/>
      <c r="B645" s="121"/>
      <c r="C645" s="122"/>
      <c r="D645" s="123"/>
      <c r="E645" s="245">
        <f t="shared" si="13"/>
        <v>0</v>
      </c>
    </row>
    <row r="646" spans="1:5" ht="16.5" hidden="1" customHeight="1" x14ac:dyDescent="0.25">
      <c r="A646" s="120"/>
      <c r="B646" s="121"/>
      <c r="C646" s="122"/>
      <c r="D646" s="123"/>
      <c r="E646" s="245">
        <f t="shared" si="13"/>
        <v>0</v>
      </c>
    </row>
    <row r="647" spans="1:5" ht="16.5" hidden="1" customHeight="1" x14ac:dyDescent="0.25">
      <c r="A647" s="120"/>
      <c r="B647" s="121"/>
      <c r="C647" s="122"/>
      <c r="D647" s="123"/>
      <c r="E647" s="245">
        <f t="shared" si="13"/>
        <v>0</v>
      </c>
    </row>
    <row r="648" spans="1:5" ht="16.5" hidden="1" customHeight="1" x14ac:dyDescent="0.25">
      <c r="A648" s="120"/>
      <c r="B648" s="121"/>
      <c r="C648" s="122"/>
      <c r="D648" s="123"/>
      <c r="E648" s="245">
        <f t="shared" si="13"/>
        <v>0</v>
      </c>
    </row>
    <row r="649" spans="1:5" ht="16.5" hidden="1" customHeight="1" x14ac:dyDescent="0.25">
      <c r="A649" s="120"/>
      <c r="B649" s="121"/>
      <c r="C649" s="122"/>
      <c r="D649" s="123"/>
      <c r="E649" s="245">
        <f t="shared" si="13"/>
        <v>0</v>
      </c>
    </row>
    <row r="650" spans="1:5" ht="16.5" hidden="1" customHeight="1" x14ac:dyDescent="0.25">
      <c r="A650" s="120"/>
      <c r="B650" s="121"/>
      <c r="C650" s="122"/>
      <c r="D650" s="123"/>
      <c r="E650" s="245">
        <f t="shared" si="13"/>
        <v>0</v>
      </c>
    </row>
    <row r="651" spans="1:5" ht="16.5" hidden="1" customHeight="1" x14ac:dyDescent="0.25">
      <c r="A651" s="120"/>
      <c r="B651" s="121"/>
      <c r="C651" s="122"/>
      <c r="D651" s="123"/>
      <c r="E651" s="245">
        <f t="shared" si="13"/>
        <v>0</v>
      </c>
    </row>
    <row r="652" spans="1:5" ht="16.5" hidden="1" customHeight="1" x14ac:dyDescent="0.25">
      <c r="A652" s="120"/>
      <c r="B652" s="121"/>
      <c r="C652" s="122"/>
      <c r="D652" s="123"/>
      <c r="E652" s="245">
        <f t="shared" si="13"/>
        <v>0</v>
      </c>
    </row>
    <row r="653" spans="1:5" ht="16.5" hidden="1" customHeight="1" x14ac:dyDescent="0.25">
      <c r="A653" s="120"/>
      <c r="B653" s="121"/>
      <c r="C653" s="122"/>
      <c r="D653" s="123"/>
      <c r="E653" s="245">
        <f t="shared" si="13"/>
        <v>0</v>
      </c>
    </row>
    <row r="654" spans="1:5" ht="16.5" hidden="1" customHeight="1" x14ac:dyDescent="0.25">
      <c r="A654" s="120"/>
      <c r="B654" s="121"/>
      <c r="C654" s="122"/>
      <c r="D654" s="123"/>
      <c r="E654" s="245">
        <f t="shared" si="13"/>
        <v>0</v>
      </c>
    </row>
    <row r="655" spans="1:5" ht="16.5" hidden="1" customHeight="1" x14ac:dyDescent="0.25">
      <c r="A655" s="120"/>
      <c r="B655" s="121"/>
      <c r="C655" s="122"/>
      <c r="D655" s="123"/>
      <c r="E655" s="245">
        <f t="shared" si="13"/>
        <v>0</v>
      </c>
    </row>
    <row r="656" spans="1:5" ht="16.5" hidden="1" customHeight="1" x14ac:dyDescent="0.25">
      <c r="A656" s="120"/>
      <c r="B656" s="121"/>
      <c r="C656" s="122"/>
      <c r="D656" s="123"/>
      <c r="E656" s="245">
        <f t="shared" si="13"/>
        <v>0</v>
      </c>
    </row>
    <row r="657" spans="1:5" ht="16.5" hidden="1" customHeight="1" x14ac:dyDescent="0.25">
      <c r="A657" s="120"/>
      <c r="B657" s="121"/>
      <c r="C657" s="122"/>
      <c r="D657" s="123"/>
      <c r="E657" s="245">
        <f t="shared" si="13"/>
        <v>0</v>
      </c>
    </row>
    <row r="658" spans="1:5" ht="16.5" hidden="1" customHeight="1" x14ac:dyDescent="0.25">
      <c r="A658" s="120"/>
      <c r="B658" s="121"/>
      <c r="C658" s="122"/>
      <c r="D658" s="123"/>
      <c r="E658" s="245">
        <f t="shared" si="13"/>
        <v>0</v>
      </c>
    </row>
    <row r="659" spans="1:5" ht="16.5" hidden="1" customHeight="1" x14ac:dyDescent="0.25">
      <c r="A659" s="120"/>
      <c r="B659" s="121"/>
      <c r="C659" s="122"/>
      <c r="D659" s="123"/>
      <c r="E659" s="245">
        <f t="shared" si="13"/>
        <v>0</v>
      </c>
    </row>
    <row r="660" spans="1:5" ht="16.5" hidden="1" customHeight="1" x14ac:dyDescent="0.25">
      <c r="A660" s="120"/>
      <c r="B660" s="121"/>
      <c r="C660" s="122"/>
      <c r="D660" s="123"/>
      <c r="E660" s="245">
        <f t="shared" si="13"/>
        <v>0</v>
      </c>
    </row>
    <row r="661" spans="1:5" ht="16.5" hidden="1" customHeight="1" x14ac:dyDescent="0.25">
      <c r="A661" s="120"/>
      <c r="B661" s="121"/>
      <c r="C661" s="122"/>
      <c r="D661" s="123"/>
      <c r="E661" s="245">
        <f t="shared" si="13"/>
        <v>0</v>
      </c>
    </row>
    <row r="662" spans="1:5" ht="16.5" hidden="1" customHeight="1" x14ac:dyDescent="0.25">
      <c r="A662" s="120"/>
      <c r="B662" s="121"/>
      <c r="C662" s="122"/>
      <c r="D662" s="123"/>
      <c r="E662" s="245">
        <f t="shared" si="13"/>
        <v>0</v>
      </c>
    </row>
    <row r="663" spans="1:5" ht="16.5" hidden="1" customHeight="1" x14ac:dyDescent="0.25">
      <c r="A663" s="120"/>
      <c r="B663" s="121"/>
      <c r="C663" s="122"/>
      <c r="D663" s="123"/>
      <c r="E663" s="245">
        <f t="shared" si="13"/>
        <v>0</v>
      </c>
    </row>
    <row r="664" spans="1:5" ht="16.5" hidden="1" customHeight="1" x14ac:dyDescent="0.25">
      <c r="A664" s="120"/>
      <c r="B664" s="121"/>
      <c r="C664" s="122"/>
      <c r="D664" s="123"/>
      <c r="E664" s="245">
        <f t="shared" si="13"/>
        <v>0</v>
      </c>
    </row>
    <row r="665" spans="1:5" ht="16.5" hidden="1" customHeight="1" x14ac:dyDescent="0.25">
      <c r="A665" s="120"/>
      <c r="B665" s="121"/>
      <c r="C665" s="122"/>
      <c r="D665" s="123"/>
      <c r="E665" s="245">
        <f t="shared" si="13"/>
        <v>0</v>
      </c>
    </row>
    <row r="666" spans="1:5" ht="16.5" hidden="1" customHeight="1" x14ac:dyDescent="0.25">
      <c r="A666" s="120"/>
      <c r="B666" s="121"/>
      <c r="C666" s="122"/>
      <c r="D666" s="123"/>
      <c r="E666" s="245">
        <f t="shared" si="13"/>
        <v>0</v>
      </c>
    </row>
    <row r="667" spans="1:5" ht="16.5" hidden="1" customHeight="1" x14ac:dyDescent="0.25">
      <c r="A667" s="120"/>
      <c r="B667" s="121"/>
      <c r="C667" s="122"/>
      <c r="D667" s="123"/>
      <c r="E667" s="245">
        <f t="shared" si="13"/>
        <v>0</v>
      </c>
    </row>
    <row r="668" spans="1:5" ht="16.5" hidden="1" customHeight="1" x14ac:dyDescent="0.25">
      <c r="A668" s="120"/>
      <c r="B668" s="121"/>
      <c r="C668" s="122"/>
      <c r="D668" s="123"/>
      <c r="E668" s="245">
        <f t="shared" si="13"/>
        <v>0</v>
      </c>
    </row>
    <row r="669" spans="1:5" ht="16.5" hidden="1" customHeight="1" x14ac:dyDescent="0.25">
      <c r="A669" s="120"/>
      <c r="B669" s="121"/>
      <c r="C669" s="122"/>
      <c r="D669" s="123"/>
      <c r="E669" s="245">
        <f t="shared" si="13"/>
        <v>0</v>
      </c>
    </row>
    <row r="670" spans="1:5" ht="16.5" hidden="1" customHeight="1" x14ac:dyDescent="0.25">
      <c r="A670" s="120"/>
      <c r="B670" s="121"/>
      <c r="C670" s="122"/>
      <c r="D670" s="123"/>
      <c r="E670" s="245">
        <f t="shared" si="13"/>
        <v>0</v>
      </c>
    </row>
    <row r="671" spans="1:5" ht="16.5" hidden="1" customHeight="1" x14ac:dyDescent="0.25">
      <c r="A671" s="120"/>
      <c r="B671" s="121"/>
      <c r="C671" s="122"/>
      <c r="D671" s="123"/>
      <c r="E671" s="245">
        <f t="shared" si="13"/>
        <v>0</v>
      </c>
    </row>
    <row r="672" spans="1:5" ht="16.5" hidden="1" customHeight="1" x14ac:dyDescent="0.25">
      <c r="A672" s="120"/>
      <c r="B672" s="121"/>
      <c r="C672" s="122"/>
      <c r="D672" s="123"/>
      <c r="E672" s="245">
        <f t="shared" si="13"/>
        <v>0</v>
      </c>
    </row>
    <row r="673" spans="1:5" ht="16.5" hidden="1" customHeight="1" thickBot="1" x14ac:dyDescent="0.3">
      <c r="A673" s="124"/>
      <c r="B673" s="125"/>
      <c r="C673" s="126"/>
      <c r="D673" s="127"/>
      <c r="E673" s="246">
        <f t="shared" si="13"/>
        <v>0</v>
      </c>
    </row>
    <row r="674" spans="1:5" ht="19.5" thickBot="1" x14ac:dyDescent="0.35">
      <c r="A674" s="438" t="s">
        <v>102</v>
      </c>
      <c r="B674" s="439"/>
      <c r="C674" s="439"/>
      <c r="D674" s="440"/>
      <c r="E674" s="93">
        <f>SUM(E619:E673)</f>
        <v>0</v>
      </c>
    </row>
    <row r="675" spans="1:5" ht="16.5" customHeight="1" x14ac:dyDescent="0.25">
      <c r="A675" s="444"/>
      <c r="B675" s="445"/>
      <c r="C675" s="445"/>
      <c r="D675" s="445"/>
      <c r="E675" s="446"/>
    </row>
    <row r="676" spans="1:5" ht="30" customHeight="1" x14ac:dyDescent="0.25">
      <c r="A676" s="465" t="s">
        <v>103</v>
      </c>
      <c r="B676" s="466"/>
      <c r="C676" s="466"/>
      <c r="D676" s="466"/>
      <c r="E676" s="467"/>
    </row>
    <row r="677" spans="1:5" s="101" customFormat="1" ht="45" customHeight="1" x14ac:dyDescent="0.25">
      <c r="A677" s="453" t="s">
        <v>104</v>
      </c>
      <c r="B677" s="454"/>
      <c r="C677" s="454"/>
      <c r="D677" s="454"/>
      <c r="E677" s="455"/>
    </row>
    <row r="678" spans="1:5" ht="16.5" customHeight="1" x14ac:dyDescent="0.25">
      <c r="A678" s="262" t="s">
        <v>105</v>
      </c>
      <c r="B678" s="102" t="s">
        <v>106</v>
      </c>
      <c r="C678" s="90" t="s">
        <v>77</v>
      </c>
      <c r="D678" s="90" t="s">
        <v>107</v>
      </c>
      <c r="E678" s="103" t="s">
        <v>66</v>
      </c>
    </row>
    <row r="679" spans="1:5" ht="16.5" customHeight="1" x14ac:dyDescent="0.25">
      <c r="A679" s="104" t="s">
        <v>108</v>
      </c>
      <c r="B679" s="105" t="s">
        <v>109</v>
      </c>
      <c r="C679" s="106">
        <v>3</v>
      </c>
      <c r="D679" s="107">
        <v>50</v>
      </c>
      <c r="E679" s="108">
        <f>D679*C679</f>
        <v>150</v>
      </c>
    </row>
    <row r="680" spans="1:5" ht="16.5" customHeight="1" x14ac:dyDescent="0.25">
      <c r="A680" s="104" t="s">
        <v>110</v>
      </c>
      <c r="B680" s="105" t="s">
        <v>111</v>
      </c>
      <c r="C680" s="106">
        <v>5</v>
      </c>
      <c r="D680" s="109">
        <v>150</v>
      </c>
      <c r="E680" s="108">
        <f>D680*C680</f>
        <v>750</v>
      </c>
    </row>
    <row r="681" spans="1:5" ht="16.5" customHeight="1" x14ac:dyDescent="0.25">
      <c r="A681" s="113"/>
      <c r="B681" s="1"/>
      <c r="C681" s="114"/>
      <c r="D681" s="115"/>
      <c r="E681" s="244">
        <f t="shared" ref="E681:E732" si="14">D681*C681</f>
        <v>0</v>
      </c>
    </row>
    <row r="682" spans="1:5" ht="16.5" customHeight="1" x14ac:dyDescent="0.25">
      <c r="A682" s="113"/>
      <c r="B682" s="1"/>
      <c r="C682" s="114"/>
      <c r="D682" s="115"/>
      <c r="E682" s="244">
        <f t="shared" si="14"/>
        <v>0</v>
      </c>
    </row>
    <row r="683" spans="1:5" ht="16.5" customHeight="1" x14ac:dyDescent="0.25">
      <c r="A683" s="113"/>
      <c r="B683" s="1"/>
      <c r="C683" s="114"/>
      <c r="D683" s="115"/>
      <c r="E683" s="244">
        <f t="shared" si="14"/>
        <v>0</v>
      </c>
    </row>
    <row r="684" spans="1:5" ht="16.5" customHeight="1" x14ac:dyDescent="0.25">
      <c r="A684" s="113"/>
      <c r="B684" s="1"/>
      <c r="C684" s="114"/>
      <c r="D684" s="115"/>
      <c r="E684" s="244">
        <f t="shared" si="14"/>
        <v>0</v>
      </c>
    </row>
    <row r="685" spans="1:5" ht="16.5" customHeight="1" x14ac:dyDescent="0.25">
      <c r="A685" s="113"/>
      <c r="B685" s="1"/>
      <c r="C685" s="114"/>
      <c r="D685" s="115"/>
      <c r="E685" s="244">
        <f t="shared" si="14"/>
        <v>0</v>
      </c>
    </row>
    <row r="686" spans="1:5" ht="16.5" customHeight="1" x14ac:dyDescent="0.25">
      <c r="A686" s="113"/>
      <c r="B686" s="1"/>
      <c r="C686" s="114"/>
      <c r="D686" s="115"/>
      <c r="E686" s="244">
        <f t="shared" si="14"/>
        <v>0</v>
      </c>
    </row>
    <row r="687" spans="1:5" ht="16.5" customHeight="1" x14ac:dyDescent="0.25">
      <c r="A687" s="113"/>
      <c r="B687" s="1"/>
      <c r="C687" s="114"/>
      <c r="D687" s="115"/>
      <c r="E687" s="244">
        <f t="shared" si="14"/>
        <v>0</v>
      </c>
    </row>
    <row r="688" spans="1:5" ht="16.5" customHeight="1" x14ac:dyDescent="0.25">
      <c r="A688" s="113"/>
      <c r="B688" s="1"/>
      <c r="C688" s="114"/>
      <c r="D688" s="115"/>
      <c r="E688" s="244">
        <f t="shared" si="14"/>
        <v>0</v>
      </c>
    </row>
    <row r="689" spans="1:5" ht="16.5" customHeight="1" x14ac:dyDescent="0.25">
      <c r="A689" s="113"/>
      <c r="B689" s="1"/>
      <c r="C689" s="114"/>
      <c r="D689" s="115"/>
      <c r="E689" s="244">
        <f t="shared" si="14"/>
        <v>0</v>
      </c>
    </row>
    <row r="690" spans="1:5" ht="16.5" customHeight="1" x14ac:dyDescent="0.25">
      <c r="A690" s="113"/>
      <c r="B690" s="1"/>
      <c r="C690" s="114"/>
      <c r="D690" s="115"/>
      <c r="E690" s="244">
        <f t="shared" si="14"/>
        <v>0</v>
      </c>
    </row>
    <row r="691" spans="1:5" ht="16.5" customHeight="1" x14ac:dyDescent="0.25">
      <c r="A691" s="113"/>
      <c r="B691" s="1"/>
      <c r="C691" s="114"/>
      <c r="D691" s="115"/>
      <c r="E691" s="244">
        <f t="shared" si="14"/>
        <v>0</v>
      </c>
    </row>
    <row r="692" spans="1:5" ht="16.5" customHeight="1" x14ac:dyDescent="0.25">
      <c r="A692" s="113"/>
      <c r="B692" s="1"/>
      <c r="C692" s="114"/>
      <c r="D692" s="115"/>
      <c r="E692" s="244">
        <f t="shared" si="14"/>
        <v>0</v>
      </c>
    </row>
    <row r="693" spans="1:5" ht="16.5" customHeight="1" x14ac:dyDescent="0.25">
      <c r="A693" s="113"/>
      <c r="B693" s="1"/>
      <c r="C693" s="114"/>
      <c r="D693" s="115"/>
      <c r="E693" s="244">
        <f t="shared" si="14"/>
        <v>0</v>
      </c>
    </row>
    <row r="694" spans="1:5" ht="16.5" customHeight="1" x14ac:dyDescent="0.25">
      <c r="A694" s="113"/>
      <c r="B694" s="1"/>
      <c r="C694" s="114"/>
      <c r="D694" s="115"/>
      <c r="E694" s="244">
        <f t="shared" si="14"/>
        <v>0</v>
      </c>
    </row>
    <row r="695" spans="1:5" ht="16.5" customHeight="1" thickBot="1" x14ac:dyDescent="0.3">
      <c r="A695" s="113"/>
      <c r="B695" s="1"/>
      <c r="C695" s="114"/>
      <c r="D695" s="115"/>
      <c r="E695" s="244">
        <f t="shared" si="14"/>
        <v>0</v>
      </c>
    </row>
    <row r="696" spans="1:5" ht="16.5" hidden="1" customHeight="1" x14ac:dyDescent="0.25">
      <c r="A696" s="113"/>
      <c r="B696" s="1"/>
      <c r="C696" s="114"/>
      <c r="D696" s="115"/>
      <c r="E696" s="244">
        <f t="shared" si="14"/>
        <v>0</v>
      </c>
    </row>
    <row r="697" spans="1:5" ht="16.5" hidden="1" customHeight="1" x14ac:dyDescent="0.25">
      <c r="A697" s="113"/>
      <c r="B697" s="1"/>
      <c r="C697" s="114"/>
      <c r="D697" s="115"/>
      <c r="E697" s="244">
        <f t="shared" si="14"/>
        <v>0</v>
      </c>
    </row>
    <row r="698" spans="1:5" ht="16.5" hidden="1" customHeight="1" x14ac:dyDescent="0.25">
      <c r="A698" s="113"/>
      <c r="B698" s="1"/>
      <c r="C698" s="114"/>
      <c r="D698" s="115"/>
      <c r="E698" s="244">
        <f t="shared" si="14"/>
        <v>0</v>
      </c>
    </row>
    <row r="699" spans="1:5" ht="16.5" hidden="1" customHeight="1" x14ac:dyDescent="0.25">
      <c r="A699" s="113"/>
      <c r="B699" s="1"/>
      <c r="C699" s="114"/>
      <c r="D699" s="115"/>
      <c r="E699" s="244">
        <f t="shared" si="14"/>
        <v>0</v>
      </c>
    </row>
    <row r="700" spans="1:5" ht="16.5" hidden="1" customHeight="1" x14ac:dyDescent="0.25">
      <c r="A700" s="113"/>
      <c r="B700" s="1"/>
      <c r="C700" s="114"/>
      <c r="D700" s="115"/>
      <c r="E700" s="244">
        <f t="shared" si="14"/>
        <v>0</v>
      </c>
    </row>
    <row r="701" spans="1:5" ht="16.5" hidden="1" customHeight="1" x14ac:dyDescent="0.25">
      <c r="A701" s="113"/>
      <c r="B701" s="1"/>
      <c r="C701" s="114"/>
      <c r="D701" s="115"/>
      <c r="E701" s="244">
        <f t="shared" si="14"/>
        <v>0</v>
      </c>
    </row>
    <row r="702" spans="1:5" ht="16.5" hidden="1" customHeight="1" x14ac:dyDescent="0.25">
      <c r="A702" s="113"/>
      <c r="B702" s="1"/>
      <c r="C702" s="114"/>
      <c r="D702" s="115"/>
      <c r="E702" s="244">
        <f t="shared" si="14"/>
        <v>0</v>
      </c>
    </row>
    <row r="703" spans="1:5" ht="16.5" hidden="1" customHeight="1" x14ac:dyDescent="0.25">
      <c r="A703" s="113"/>
      <c r="B703" s="1"/>
      <c r="C703" s="114"/>
      <c r="D703" s="115"/>
      <c r="E703" s="244">
        <f t="shared" si="14"/>
        <v>0</v>
      </c>
    </row>
    <row r="704" spans="1:5" ht="16.5" hidden="1" customHeight="1" x14ac:dyDescent="0.25">
      <c r="A704" s="113"/>
      <c r="B704" s="1"/>
      <c r="C704" s="114"/>
      <c r="D704" s="115"/>
      <c r="E704" s="244">
        <f t="shared" si="14"/>
        <v>0</v>
      </c>
    </row>
    <row r="705" spans="1:5" ht="16.5" hidden="1" customHeight="1" x14ac:dyDescent="0.25">
      <c r="A705" s="113"/>
      <c r="B705" s="1"/>
      <c r="C705" s="114"/>
      <c r="D705" s="115"/>
      <c r="E705" s="244">
        <f t="shared" si="14"/>
        <v>0</v>
      </c>
    </row>
    <row r="706" spans="1:5" ht="16.5" hidden="1" customHeight="1" x14ac:dyDescent="0.25">
      <c r="A706" s="113"/>
      <c r="B706" s="1"/>
      <c r="C706" s="114"/>
      <c r="D706" s="115"/>
      <c r="E706" s="244">
        <f t="shared" si="14"/>
        <v>0</v>
      </c>
    </row>
    <row r="707" spans="1:5" ht="16.5" hidden="1" customHeight="1" x14ac:dyDescent="0.25">
      <c r="A707" s="113"/>
      <c r="B707" s="1"/>
      <c r="C707" s="114"/>
      <c r="D707" s="115"/>
      <c r="E707" s="244">
        <f t="shared" si="14"/>
        <v>0</v>
      </c>
    </row>
    <row r="708" spans="1:5" ht="16.5" hidden="1" customHeight="1" x14ac:dyDescent="0.25">
      <c r="A708" s="113"/>
      <c r="B708" s="1"/>
      <c r="C708" s="114"/>
      <c r="D708" s="115"/>
      <c r="E708" s="244">
        <f t="shared" si="14"/>
        <v>0</v>
      </c>
    </row>
    <row r="709" spans="1:5" ht="16.5" hidden="1" customHeight="1" x14ac:dyDescent="0.25">
      <c r="A709" s="113"/>
      <c r="B709" s="1"/>
      <c r="C709" s="114"/>
      <c r="D709" s="115"/>
      <c r="E709" s="244">
        <f t="shared" si="14"/>
        <v>0</v>
      </c>
    </row>
    <row r="710" spans="1:5" ht="16.5" hidden="1" customHeight="1" x14ac:dyDescent="0.25">
      <c r="A710" s="113"/>
      <c r="B710" s="1"/>
      <c r="C710" s="114"/>
      <c r="D710" s="115"/>
      <c r="E710" s="244">
        <f t="shared" si="14"/>
        <v>0</v>
      </c>
    </row>
    <row r="711" spans="1:5" ht="16.5" hidden="1" customHeight="1" x14ac:dyDescent="0.25">
      <c r="A711" s="113"/>
      <c r="B711" s="1"/>
      <c r="C711" s="114"/>
      <c r="D711" s="115"/>
      <c r="E711" s="244">
        <f t="shared" si="14"/>
        <v>0</v>
      </c>
    </row>
    <row r="712" spans="1:5" ht="16.5" hidden="1" customHeight="1" x14ac:dyDescent="0.25">
      <c r="A712" s="113"/>
      <c r="B712" s="1"/>
      <c r="C712" s="114"/>
      <c r="D712" s="115"/>
      <c r="E712" s="244">
        <f t="shared" si="14"/>
        <v>0</v>
      </c>
    </row>
    <row r="713" spans="1:5" ht="16.5" hidden="1" customHeight="1" x14ac:dyDescent="0.25">
      <c r="A713" s="113"/>
      <c r="B713" s="1"/>
      <c r="C713" s="114"/>
      <c r="D713" s="115"/>
      <c r="E713" s="244">
        <f t="shared" si="14"/>
        <v>0</v>
      </c>
    </row>
    <row r="714" spans="1:5" ht="16.5" hidden="1" customHeight="1" x14ac:dyDescent="0.25">
      <c r="A714" s="113"/>
      <c r="B714" s="1"/>
      <c r="C714" s="114"/>
      <c r="D714" s="115"/>
      <c r="E714" s="244">
        <f t="shared" si="14"/>
        <v>0</v>
      </c>
    </row>
    <row r="715" spans="1:5" ht="16.5" hidden="1" customHeight="1" x14ac:dyDescent="0.25">
      <c r="A715" s="113"/>
      <c r="B715" s="1"/>
      <c r="C715" s="114"/>
      <c r="D715" s="115"/>
      <c r="E715" s="244">
        <f t="shared" si="14"/>
        <v>0</v>
      </c>
    </row>
    <row r="716" spans="1:5" ht="16.5" hidden="1" customHeight="1" x14ac:dyDescent="0.25">
      <c r="A716" s="113"/>
      <c r="B716" s="1"/>
      <c r="C716" s="114"/>
      <c r="D716" s="115"/>
      <c r="E716" s="244">
        <f t="shared" si="14"/>
        <v>0</v>
      </c>
    </row>
    <row r="717" spans="1:5" ht="16.5" hidden="1" customHeight="1" x14ac:dyDescent="0.25">
      <c r="A717" s="113"/>
      <c r="B717" s="1"/>
      <c r="C717" s="114"/>
      <c r="D717" s="115"/>
      <c r="E717" s="244">
        <f t="shared" si="14"/>
        <v>0</v>
      </c>
    </row>
    <row r="718" spans="1:5" ht="16.5" hidden="1" customHeight="1" x14ac:dyDescent="0.25">
      <c r="A718" s="113"/>
      <c r="B718" s="1"/>
      <c r="C718" s="114"/>
      <c r="D718" s="115"/>
      <c r="E718" s="244">
        <f t="shared" si="14"/>
        <v>0</v>
      </c>
    </row>
    <row r="719" spans="1:5" ht="16.5" hidden="1" customHeight="1" x14ac:dyDescent="0.25">
      <c r="A719" s="113"/>
      <c r="B719" s="1"/>
      <c r="C719" s="114"/>
      <c r="D719" s="115"/>
      <c r="E719" s="244">
        <f t="shared" si="14"/>
        <v>0</v>
      </c>
    </row>
    <row r="720" spans="1:5" ht="16.5" hidden="1" customHeight="1" x14ac:dyDescent="0.25">
      <c r="A720" s="113"/>
      <c r="B720" s="1"/>
      <c r="C720" s="114"/>
      <c r="D720" s="115"/>
      <c r="E720" s="244">
        <f t="shared" si="14"/>
        <v>0</v>
      </c>
    </row>
    <row r="721" spans="1:5" ht="16.5" hidden="1" customHeight="1" x14ac:dyDescent="0.25">
      <c r="A721" s="113"/>
      <c r="B721" s="1"/>
      <c r="C721" s="114"/>
      <c r="D721" s="115"/>
      <c r="E721" s="244">
        <f t="shared" si="14"/>
        <v>0</v>
      </c>
    </row>
    <row r="722" spans="1:5" ht="16.5" hidden="1" customHeight="1" x14ac:dyDescent="0.25">
      <c r="A722" s="113"/>
      <c r="B722" s="1"/>
      <c r="C722" s="114"/>
      <c r="D722" s="115"/>
      <c r="E722" s="244">
        <f t="shared" si="14"/>
        <v>0</v>
      </c>
    </row>
    <row r="723" spans="1:5" ht="16.5" hidden="1" customHeight="1" x14ac:dyDescent="0.25">
      <c r="A723" s="113"/>
      <c r="B723" s="1"/>
      <c r="C723" s="114"/>
      <c r="D723" s="115"/>
      <c r="E723" s="244">
        <f t="shared" si="14"/>
        <v>0</v>
      </c>
    </row>
    <row r="724" spans="1:5" ht="16.5" hidden="1" customHeight="1" x14ac:dyDescent="0.25">
      <c r="A724" s="113"/>
      <c r="B724" s="1"/>
      <c r="C724" s="114"/>
      <c r="D724" s="115"/>
      <c r="E724" s="244">
        <f t="shared" si="14"/>
        <v>0</v>
      </c>
    </row>
    <row r="725" spans="1:5" ht="16.5" hidden="1" customHeight="1" x14ac:dyDescent="0.25">
      <c r="A725" s="113"/>
      <c r="B725" s="1"/>
      <c r="C725" s="114"/>
      <c r="D725" s="115"/>
      <c r="E725" s="244">
        <f t="shared" si="14"/>
        <v>0</v>
      </c>
    </row>
    <row r="726" spans="1:5" ht="16.5" hidden="1" customHeight="1" x14ac:dyDescent="0.25">
      <c r="A726" s="113"/>
      <c r="B726" s="1"/>
      <c r="C726" s="114"/>
      <c r="D726" s="115"/>
      <c r="E726" s="244">
        <f t="shared" si="14"/>
        <v>0</v>
      </c>
    </row>
    <row r="727" spans="1:5" ht="16.5" hidden="1" customHeight="1" x14ac:dyDescent="0.25">
      <c r="A727" s="113"/>
      <c r="B727" s="1"/>
      <c r="C727" s="114"/>
      <c r="D727" s="115"/>
      <c r="E727" s="244">
        <f t="shared" si="14"/>
        <v>0</v>
      </c>
    </row>
    <row r="728" spans="1:5" ht="16.5" hidden="1" customHeight="1" x14ac:dyDescent="0.25">
      <c r="A728" s="113"/>
      <c r="B728" s="1"/>
      <c r="C728" s="114"/>
      <c r="D728" s="115"/>
      <c r="E728" s="244">
        <f t="shared" si="14"/>
        <v>0</v>
      </c>
    </row>
    <row r="729" spans="1:5" ht="16.5" hidden="1" customHeight="1" x14ac:dyDescent="0.25">
      <c r="A729" s="113"/>
      <c r="B729" s="1"/>
      <c r="C729" s="114"/>
      <c r="D729" s="115"/>
      <c r="E729" s="244">
        <f t="shared" si="14"/>
        <v>0</v>
      </c>
    </row>
    <row r="730" spans="1:5" ht="16.5" hidden="1" customHeight="1" x14ac:dyDescent="0.25">
      <c r="A730" s="113"/>
      <c r="B730" s="1"/>
      <c r="C730" s="114"/>
      <c r="D730" s="115"/>
      <c r="E730" s="244">
        <f t="shared" si="14"/>
        <v>0</v>
      </c>
    </row>
    <row r="731" spans="1:5" ht="16.5" hidden="1" customHeight="1" x14ac:dyDescent="0.25">
      <c r="A731" s="113"/>
      <c r="B731" s="1"/>
      <c r="C731" s="114"/>
      <c r="D731" s="115"/>
      <c r="E731" s="244">
        <f t="shared" si="14"/>
        <v>0</v>
      </c>
    </row>
    <row r="732" spans="1:5" ht="16.5" hidden="1" customHeight="1" thickBot="1" x14ac:dyDescent="0.3">
      <c r="A732" s="116"/>
      <c r="B732" s="117"/>
      <c r="C732" s="118"/>
      <c r="D732" s="119"/>
      <c r="E732" s="247">
        <f t="shared" si="14"/>
        <v>0</v>
      </c>
    </row>
    <row r="733" spans="1:5" ht="19.5" thickBot="1" x14ac:dyDescent="0.35">
      <c r="A733" s="438" t="s">
        <v>112</v>
      </c>
      <c r="B733" s="439"/>
      <c r="C733" s="439"/>
      <c r="D733" s="440"/>
      <c r="E733" s="93">
        <f>SUM(E681:E732)</f>
        <v>0</v>
      </c>
    </row>
    <row r="734" spans="1:5" ht="15.75" thickBot="1" x14ac:dyDescent="0.3">
      <c r="A734" s="441"/>
      <c r="B734" s="442"/>
      <c r="C734" s="442"/>
      <c r="D734" s="442"/>
      <c r="E734" s="443"/>
    </row>
    <row r="735" spans="1:5" ht="21.75" thickBot="1" x14ac:dyDescent="0.4">
      <c r="A735" s="435" t="s">
        <v>113</v>
      </c>
      <c r="B735" s="436"/>
      <c r="C735" s="436"/>
      <c r="D735" s="437"/>
      <c r="E735" s="111">
        <f>E733+E674+E613+E554+E280+E6</f>
        <v>0</v>
      </c>
    </row>
  </sheetData>
  <sheetProtection algorithmName="SHA-512" hashValue="VL0lyQRasuSn4sXm4tjOdLII3lMZXBoWEbkCmX+yu17YU3vQcQaGjPxqDumNV2h5g+wu/mgVm65CizYs8NkRww==" saltValue="6ajl85SM/8LWGc4RafyjhA==" spinCount="100000" sheet="1" objects="1" scenarios="1" formatRows="0"/>
  <mergeCells count="300">
    <mergeCell ref="A283:E283"/>
    <mergeCell ref="A556:E556"/>
    <mergeCell ref="A557:E557"/>
    <mergeCell ref="A615:E615"/>
    <mergeCell ref="A616:E616"/>
    <mergeCell ref="A676:E676"/>
    <mergeCell ref="A1:E1"/>
    <mergeCell ref="A2:E2"/>
    <mergeCell ref="A3:E3"/>
    <mergeCell ref="A8:E8"/>
    <mergeCell ref="A9:E9"/>
    <mergeCell ref="A282:E282"/>
    <mergeCell ref="A281:E281"/>
    <mergeCell ref="A7:E7"/>
    <mergeCell ref="D4:E4"/>
    <mergeCell ref="A4:C4"/>
    <mergeCell ref="A291:B291"/>
    <mergeCell ref="A292:B292"/>
    <mergeCell ref="A293:B293"/>
    <mergeCell ref="A294:B294"/>
    <mergeCell ref="A295:B295"/>
    <mergeCell ref="A296:B296"/>
    <mergeCell ref="A284:B284"/>
    <mergeCell ref="A285:B285"/>
    <mergeCell ref="A735:D735"/>
    <mergeCell ref="A733:D733"/>
    <mergeCell ref="A734:E734"/>
    <mergeCell ref="A675:E675"/>
    <mergeCell ref="A674:D674"/>
    <mergeCell ref="A614:E614"/>
    <mergeCell ref="A613:D613"/>
    <mergeCell ref="A555:E555"/>
    <mergeCell ref="A677:E677"/>
    <mergeCell ref="A286:B286"/>
    <mergeCell ref="A287:B287"/>
    <mergeCell ref="A288:B288"/>
    <mergeCell ref="A289:B289"/>
    <mergeCell ref="A290:B290"/>
    <mergeCell ref="A303:B303"/>
    <mergeCell ref="A304:B304"/>
    <mergeCell ref="A305:B305"/>
    <mergeCell ref="A306:B306"/>
    <mergeCell ref="A307:B307"/>
    <mergeCell ref="A308:B308"/>
    <mergeCell ref="A297:B297"/>
    <mergeCell ref="A298:B298"/>
    <mergeCell ref="A299:B299"/>
    <mergeCell ref="A300:B300"/>
    <mergeCell ref="A301:B301"/>
    <mergeCell ref="A302:B302"/>
    <mergeCell ref="A315:B315"/>
    <mergeCell ref="A316:B316"/>
    <mergeCell ref="A317:B317"/>
    <mergeCell ref="A318:B318"/>
    <mergeCell ref="A319:B319"/>
    <mergeCell ref="A320:B320"/>
    <mergeCell ref="A309:B309"/>
    <mergeCell ref="A310:B310"/>
    <mergeCell ref="A311:B311"/>
    <mergeCell ref="A312:B312"/>
    <mergeCell ref="A313:B313"/>
    <mergeCell ref="A314:B314"/>
    <mergeCell ref="A327:B327"/>
    <mergeCell ref="A328:B328"/>
    <mergeCell ref="A329:B329"/>
    <mergeCell ref="A330:B330"/>
    <mergeCell ref="A331:B331"/>
    <mergeCell ref="A332:B332"/>
    <mergeCell ref="A321:B321"/>
    <mergeCell ref="A322:B322"/>
    <mergeCell ref="A323:B323"/>
    <mergeCell ref="A324:B324"/>
    <mergeCell ref="A325:B325"/>
    <mergeCell ref="A326:B326"/>
    <mergeCell ref="A339:B339"/>
    <mergeCell ref="A340:B340"/>
    <mergeCell ref="A341:B341"/>
    <mergeCell ref="A342:B342"/>
    <mergeCell ref="A343:B343"/>
    <mergeCell ref="A344:B344"/>
    <mergeCell ref="A333:B333"/>
    <mergeCell ref="A334:B334"/>
    <mergeCell ref="A335:B335"/>
    <mergeCell ref="A336:B336"/>
    <mergeCell ref="A337:B337"/>
    <mergeCell ref="A338:B338"/>
    <mergeCell ref="A351:B351"/>
    <mergeCell ref="A352:B352"/>
    <mergeCell ref="A353:B353"/>
    <mergeCell ref="A354:B354"/>
    <mergeCell ref="A355:B355"/>
    <mergeCell ref="A356:B356"/>
    <mergeCell ref="A345:B345"/>
    <mergeCell ref="A346:B346"/>
    <mergeCell ref="A347:B347"/>
    <mergeCell ref="A348:B348"/>
    <mergeCell ref="A349:B349"/>
    <mergeCell ref="A350:B350"/>
    <mergeCell ref="A363:B363"/>
    <mergeCell ref="A364:B364"/>
    <mergeCell ref="A365:B365"/>
    <mergeCell ref="A366:B366"/>
    <mergeCell ref="A367:B367"/>
    <mergeCell ref="A368:B368"/>
    <mergeCell ref="A357:B357"/>
    <mergeCell ref="A358:B358"/>
    <mergeCell ref="A359:B359"/>
    <mergeCell ref="A360:B360"/>
    <mergeCell ref="A361:B361"/>
    <mergeCell ref="A362:B362"/>
    <mergeCell ref="A375:B375"/>
    <mergeCell ref="A376:B376"/>
    <mergeCell ref="A377:B377"/>
    <mergeCell ref="A378:B378"/>
    <mergeCell ref="A379:B379"/>
    <mergeCell ref="A380:B380"/>
    <mergeCell ref="A369:B369"/>
    <mergeCell ref="A370:B370"/>
    <mergeCell ref="A371:B371"/>
    <mergeCell ref="A372:B372"/>
    <mergeCell ref="A373:B373"/>
    <mergeCell ref="A374:B374"/>
    <mergeCell ref="A387:B387"/>
    <mergeCell ref="A388:B388"/>
    <mergeCell ref="A389:B389"/>
    <mergeCell ref="A390:B390"/>
    <mergeCell ref="A391:B391"/>
    <mergeCell ref="A392:B392"/>
    <mergeCell ref="A381:B381"/>
    <mergeCell ref="A382:B382"/>
    <mergeCell ref="A383:B383"/>
    <mergeCell ref="A384:B384"/>
    <mergeCell ref="A385:B385"/>
    <mergeCell ref="A386:B386"/>
    <mergeCell ref="A399:B399"/>
    <mergeCell ref="A400:B400"/>
    <mergeCell ref="A401:B401"/>
    <mergeCell ref="A402:B402"/>
    <mergeCell ref="A403:B403"/>
    <mergeCell ref="A404:B404"/>
    <mergeCell ref="A393:B393"/>
    <mergeCell ref="A394:B394"/>
    <mergeCell ref="A395:B395"/>
    <mergeCell ref="A396:B396"/>
    <mergeCell ref="A397:B397"/>
    <mergeCell ref="A398:B398"/>
    <mergeCell ref="A411:B411"/>
    <mergeCell ref="A412:B412"/>
    <mergeCell ref="A413:B413"/>
    <mergeCell ref="A414:B414"/>
    <mergeCell ref="A415:B415"/>
    <mergeCell ref="A416:B416"/>
    <mergeCell ref="A405:B405"/>
    <mergeCell ref="A406:B406"/>
    <mergeCell ref="A407:B407"/>
    <mergeCell ref="A408:B408"/>
    <mergeCell ref="A409:B409"/>
    <mergeCell ref="A410:B410"/>
    <mergeCell ref="A423:B423"/>
    <mergeCell ref="A424:B424"/>
    <mergeCell ref="A425:B425"/>
    <mergeCell ref="A426:B426"/>
    <mergeCell ref="A427:B427"/>
    <mergeCell ref="A428:B428"/>
    <mergeCell ref="A417:B417"/>
    <mergeCell ref="A418:B418"/>
    <mergeCell ref="A419:B419"/>
    <mergeCell ref="A420:B420"/>
    <mergeCell ref="A421:B421"/>
    <mergeCell ref="A422:B422"/>
    <mergeCell ref="A435:B435"/>
    <mergeCell ref="A436:B436"/>
    <mergeCell ref="A437:B437"/>
    <mergeCell ref="A438:B438"/>
    <mergeCell ref="A439:B439"/>
    <mergeCell ref="A440:B440"/>
    <mergeCell ref="A429:B429"/>
    <mergeCell ref="A430:B430"/>
    <mergeCell ref="A431:B431"/>
    <mergeCell ref="A432:B432"/>
    <mergeCell ref="A433:B433"/>
    <mergeCell ref="A434:B434"/>
    <mergeCell ref="A447:B447"/>
    <mergeCell ref="A448:B448"/>
    <mergeCell ref="A449:B449"/>
    <mergeCell ref="A450:B450"/>
    <mergeCell ref="A451:B451"/>
    <mergeCell ref="A452:B452"/>
    <mergeCell ref="A441:B441"/>
    <mergeCell ref="A442:B442"/>
    <mergeCell ref="A443:B443"/>
    <mergeCell ref="A444:B444"/>
    <mergeCell ref="A445:B445"/>
    <mergeCell ref="A446:B446"/>
    <mergeCell ref="A459:B459"/>
    <mergeCell ref="A460:B460"/>
    <mergeCell ref="A461:B461"/>
    <mergeCell ref="A462:B462"/>
    <mergeCell ref="A463:B463"/>
    <mergeCell ref="A464:B464"/>
    <mergeCell ref="A453:B453"/>
    <mergeCell ref="A454:B454"/>
    <mergeCell ref="A455:B455"/>
    <mergeCell ref="A456:B456"/>
    <mergeCell ref="A457:B457"/>
    <mergeCell ref="A458:B458"/>
    <mergeCell ref="A471:B471"/>
    <mergeCell ref="A472:B472"/>
    <mergeCell ref="A473:B473"/>
    <mergeCell ref="A474:B474"/>
    <mergeCell ref="A475:B475"/>
    <mergeCell ref="A476:B476"/>
    <mergeCell ref="A465:B465"/>
    <mergeCell ref="A466:B466"/>
    <mergeCell ref="A467:B467"/>
    <mergeCell ref="A468:B468"/>
    <mergeCell ref="A469:B469"/>
    <mergeCell ref="A470:B470"/>
    <mergeCell ref="A483:B483"/>
    <mergeCell ref="A484:B484"/>
    <mergeCell ref="A485:B485"/>
    <mergeCell ref="A486:B486"/>
    <mergeCell ref="A487:B487"/>
    <mergeCell ref="A488:B488"/>
    <mergeCell ref="A477:B477"/>
    <mergeCell ref="A478:B478"/>
    <mergeCell ref="A479:B479"/>
    <mergeCell ref="A480:B480"/>
    <mergeCell ref="A481:B481"/>
    <mergeCell ref="A482:B482"/>
    <mergeCell ref="A495:B495"/>
    <mergeCell ref="A496:B496"/>
    <mergeCell ref="A497:B497"/>
    <mergeCell ref="A498:B498"/>
    <mergeCell ref="A499:B499"/>
    <mergeCell ref="A500:B500"/>
    <mergeCell ref="A489:B489"/>
    <mergeCell ref="A490:B490"/>
    <mergeCell ref="A491:B491"/>
    <mergeCell ref="A492:B492"/>
    <mergeCell ref="A493:B493"/>
    <mergeCell ref="A494:B494"/>
    <mergeCell ref="A507:B507"/>
    <mergeCell ref="A508:B508"/>
    <mergeCell ref="A509:B509"/>
    <mergeCell ref="A510:B510"/>
    <mergeCell ref="A511:B511"/>
    <mergeCell ref="A512:B512"/>
    <mergeCell ref="A501:B501"/>
    <mergeCell ref="A502:B502"/>
    <mergeCell ref="A503:B503"/>
    <mergeCell ref="A504:B504"/>
    <mergeCell ref="A505:B505"/>
    <mergeCell ref="A506:B506"/>
    <mergeCell ref="A519:B519"/>
    <mergeCell ref="A520:B520"/>
    <mergeCell ref="A521:B521"/>
    <mergeCell ref="A522:B522"/>
    <mergeCell ref="A523:B523"/>
    <mergeCell ref="A524:B524"/>
    <mergeCell ref="A513:B513"/>
    <mergeCell ref="A514:B514"/>
    <mergeCell ref="A515:B515"/>
    <mergeCell ref="A516:B516"/>
    <mergeCell ref="A517:B517"/>
    <mergeCell ref="A518:B518"/>
    <mergeCell ref="A533:B533"/>
    <mergeCell ref="A534:B534"/>
    <mergeCell ref="A535:B535"/>
    <mergeCell ref="A536:B536"/>
    <mergeCell ref="A525:B525"/>
    <mergeCell ref="A526:B526"/>
    <mergeCell ref="A527:B527"/>
    <mergeCell ref="A528:B528"/>
    <mergeCell ref="A529:B529"/>
    <mergeCell ref="A530:B530"/>
    <mergeCell ref="A5:C5"/>
    <mergeCell ref="D5:E5"/>
    <mergeCell ref="A6:D6"/>
    <mergeCell ref="A554:D554"/>
    <mergeCell ref="A280:D280"/>
    <mergeCell ref="A549:B549"/>
    <mergeCell ref="A550:B550"/>
    <mergeCell ref="A551:B551"/>
    <mergeCell ref="A552:B552"/>
    <mergeCell ref="A553:B553"/>
    <mergeCell ref="A543:B543"/>
    <mergeCell ref="A544:B544"/>
    <mergeCell ref="A545:B545"/>
    <mergeCell ref="A546:B546"/>
    <mergeCell ref="A547:B547"/>
    <mergeCell ref="A548:B548"/>
    <mergeCell ref="A537:B537"/>
    <mergeCell ref="A538:B538"/>
    <mergeCell ref="A539:B539"/>
    <mergeCell ref="A540:B540"/>
    <mergeCell ref="A541:B541"/>
    <mergeCell ref="A542:B542"/>
    <mergeCell ref="A531:B531"/>
    <mergeCell ref="A532:B532"/>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78FA1-85D0-46CB-9A08-C055873F6250}">
  <dimension ref="A1:R200"/>
  <sheetViews>
    <sheetView workbookViewId="0">
      <selection activeCell="E22" sqref="E22"/>
    </sheetView>
  </sheetViews>
  <sheetFormatPr defaultRowHeight="15" x14ac:dyDescent="0.25"/>
  <cols>
    <col min="1" max="1" width="20" customWidth="1"/>
    <col min="2" max="2" width="20.7109375" customWidth="1"/>
    <col min="3" max="3" width="12.7109375" style="168" customWidth="1"/>
    <col min="4" max="4" width="12.7109375" style="169" customWidth="1"/>
    <col min="5" max="5" width="27.140625" style="169" customWidth="1"/>
    <col min="6" max="6" width="12.140625" bestFit="1" customWidth="1"/>
    <col min="7" max="7" width="9.7109375" customWidth="1"/>
    <col min="8" max="8" width="10.85546875" bestFit="1" customWidth="1"/>
    <col min="9" max="14" width="12.7109375" customWidth="1"/>
    <col min="18" max="18" width="13.7109375" customWidth="1"/>
  </cols>
  <sheetData>
    <row r="1" spans="1:18" s="87" customFormat="1" ht="30" customHeight="1" thickBot="1" x14ac:dyDescent="0.3">
      <c r="A1" s="487" t="s">
        <v>114</v>
      </c>
      <c r="B1" s="487"/>
      <c r="C1" s="487"/>
      <c r="D1" s="487"/>
      <c r="E1" s="487"/>
      <c r="F1" s="487"/>
      <c r="G1" s="487"/>
      <c r="H1" s="487"/>
      <c r="I1" s="487"/>
      <c r="J1" s="487"/>
      <c r="K1" s="487"/>
      <c r="L1" s="487"/>
      <c r="M1" s="487"/>
      <c r="N1" s="487"/>
    </row>
    <row r="2" spans="1:18" ht="69" customHeight="1" thickBot="1" x14ac:dyDescent="0.3">
      <c r="A2" s="150" t="s">
        <v>115</v>
      </c>
      <c r="B2" s="151" t="s">
        <v>116</v>
      </c>
      <c r="C2" s="152" t="s">
        <v>10</v>
      </c>
      <c r="D2" s="153" t="s">
        <v>117</v>
      </c>
      <c r="E2" s="153" t="s">
        <v>118</v>
      </c>
      <c r="F2" s="154" t="s">
        <v>119</v>
      </c>
      <c r="G2" s="155" t="s">
        <v>120</v>
      </c>
      <c r="H2" s="155" t="s">
        <v>121</v>
      </c>
      <c r="I2" s="156" t="s">
        <v>122</v>
      </c>
      <c r="J2" s="157" t="s">
        <v>123</v>
      </c>
      <c r="K2" s="157" t="s">
        <v>124</v>
      </c>
      <c r="L2" s="157" t="s">
        <v>125</v>
      </c>
      <c r="M2" s="156" t="s">
        <v>126</v>
      </c>
      <c r="N2" s="158" t="s">
        <v>127</v>
      </c>
      <c r="P2" s="488" t="s">
        <v>128</v>
      </c>
      <c r="Q2" s="489"/>
      <c r="R2" s="159"/>
    </row>
    <row r="3" spans="1:18" ht="15.75" thickBot="1" x14ac:dyDescent="0.3">
      <c r="A3" s="170" t="s">
        <v>129</v>
      </c>
      <c r="B3" s="171" t="s">
        <v>130</v>
      </c>
      <c r="C3" s="172">
        <v>25</v>
      </c>
      <c r="D3" s="173">
        <v>44986</v>
      </c>
      <c r="E3" s="174"/>
      <c r="F3" s="175">
        <v>160</v>
      </c>
      <c r="G3" s="176">
        <f t="shared" ref="G3:G66" si="0" xml:space="preserve"> F3/40</f>
        <v>4</v>
      </c>
      <c r="H3" s="176">
        <f t="shared" ref="H3:H66" si="1">IF(AND(G3&lt;&gt;"", G3&lt;&gt;""), G3*5,"")</f>
        <v>20</v>
      </c>
      <c r="I3" s="177">
        <f t="shared" ref="I3:I66" si="2">IF(ISBLANK(D3),"",WORKDAY(D3,H3))</f>
        <v>45014</v>
      </c>
      <c r="J3" s="178">
        <f t="shared" ref="J3:J66" si="3">IF(ISBLANK(D3),"",SUM(I3,30))</f>
        <v>45044</v>
      </c>
      <c r="K3" s="178">
        <f t="shared" ref="K3:K66" si="4">IF(ISBLANK(D3),"",SUM(I3,60))</f>
        <v>45074</v>
      </c>
      <c r="L3" s="178">
        <f t="shared" ref="L3:L66" si="5">IF(ISBLANK(D3),"",SUM(I3,90))</f>
        <v>45104</v>
      </c>
      <c r="M3" s="178"/>
      <c r="N3" s="170"/>
    </row>
    <row r="4" spans="1:18" ht="15" customHeight="1" x14ac:dyDescent="0.25">
      <c r="A4" s="110"/>
      <c r="B4" s="110"/>
      <c r="C4" s="63"/>
      <c r="D4" s="161"/>
      <c r="E4" s="162"/>
      <c r="F4" s="64"/>
      <c r="G4" s="163">
        <f t="shared" si="0"/>
        <v>0</v>
      </c>
      <c r="H4" s="163">
        <f t="shared" si="1"/>
        <v>0</v>
      </c>
      <c r="I4" s="164" t="str">
        <f t="shared" si="2"/>
        <v/>
      </c>
      <c r="J4" s="165" t="str">
        <f t="shared" si="3"/>
        <v/>
      </c>
      <c r="K4" s="165" t="str">
        <f t="shared" si="4"/>
        <v/>
      </c>
      <c r="L4" s="165" t="str">
        <f t="shared" si="5"/>
        <v/>
      </c>
      <c r="M4" s="166"/>
      <c r="N4" s="160"/>
      <c r="P4" s="490" t="s">
        <v>131</v>
      </c>
      <c r="Q4" s="491"/>
      <c r="R4" s="496"/>
    </row>
    <row r="5" spans="1:18" x14ac:dyDescent="0.25">
      <c r="A5" s="110"/>
      <c r="B5" s="110"/>
      <c r="C5" s="63"/>
      <c r="D5" s="161"/>
      <c r="E5" s="162"/>
      <c r="F5" s="64"/>
      <c r="G5" s="163">
        <f t="shared" si="0"/>
        <v>0</v>
      </c>
      <c r="H5" s="163">
        <f t="shared" si="1"/>
        <v>0</v>
      </c>
      <c r="I5" s="164" t="str">
        <f t="shared" si="2"/>
        <v/>
      </c>
      <c r="J5" s="165" t="str">
        <f t="shared" si="3"/>
        <v/>
      </c>
      <c r="K5" s="165" t="str">
        <f t="shared" si="4"/>
        <v/>
      </c>
      <c r="L5" s="165" t="str">
        <f t="shared" si="5"/>
        <v/>
      </c>
      <c r="M5" s="166"/>
      <c r="N5" s="160"/>
      <c r="P5" s="492"/>
      <c r="Q5" s="493"/>
      <c r="R5" s="497"/>
    </row>
    <row r="6" spans="1:18" ht="15.75" thickBot="1" x14ac:dyDescent="0.3">
      <c r="A6" s="110"/>
      <c r="B6" s="110"/>
      <c r="C6" s="63"/>
      <c r="D6" s="161"/>
      <c r="E6" s="162"/>
      <c r="F6" s="64"/>
      <c r="G6" s="163">
        <f t="shared" si="0"/>
        <v>0</v>
      </c>
      <c r="H6" s="163">
        <f t="shared" si="1"/>
        <v>0</v>
      </c>
      <c r="I6" s="164" t="str">
        <f t="shared" si="2"/>
        <v/>
      </c>
      <c r="J6" s="165" t="str">
        <f t="shared" si="3"/>
        <v/>
      </c>
      <c r="K6" s="165" t="str">
        <f t="shared" si="4"/>
        <v/>
      </c>
      <c r="L6" s="165" t="str">
        <f t="shared" si="5"/>
        <v/>
      </c>
      <c r="M6" s="166"/>
      <c r="N6" s="160"/>
      <c r="P6" s="494"/>
      <c r="Q6" s="495"/>
      <c r="R6" s="498"/>
    </row>
    <row r="7" spans="1:18" x14ac:dyDescent="0.25">
      <c r="A7" s="110"/>
      <c r="B7" s="110"/>
      <c r="C7" s="63"/>
      <c r="D7" s="161"/>
      <c r="E7" s="161"/>
      <c r="F7" s="110"/>
      <c r="G7" s="163">
        <f t="shared" si="0"/>
        <v>0</v>
      </c>
      <c r="H7" s="163">
        <f t="shared" si="1"/>
        <v>0</v>
      </c>
      <c r="I7" s="164" t="str">
        <f t="shared" si="2"/>
        <v/>
      </c>
      <c r="J7" s="165" t="str">
        <f t="shared" si="3"/>
        <v/>
      </c>
      <c r="K7" s="165" t="str">
        <f t="shared" si="4"/>
        <v/>
      </c>
      <c r="L7" s="165" t="str">
        <f t="shared" si="5"/>
        <v/>
      </c>
      <c r="M7" s="166"/>
      <c r="N7" s="160"/>
    </row>
    <row r="8" spans="1:18" x14ac:dyDescent="0.25">
      <c r="A8" s="110"/>
      <c r="B8" s="110"/>
      <c r="C8" s="63"/>
      <c r="D8" s="167"/>
      <c r="E8" s="167"/>
      <c r="F8" s="110"/>
      <c r="G8" s="163">
        <f t="shared" si="0"/>
        <v>0</v>
      </c>
      <c r="H8" s="163">
        <f t="shared" si="1"/>
        <v>0</v>
      </c>
      <c r="I8" s="164" t="str">
        <f t="shared" si="2"/>
        <v/>
      </c>
      <c r="J8" s="165" t="str">
        <f t="shared" si="3"/>
        <v/>
      </c>
      <c r="K8" s="165" t="str">
        <f t="shared" si="4"/>
        <v/>
      </c>
      <c r="L8" s="165" t="str">
        <f t="shared" si="5"/>
        <v/>
      </c>
      <c r="M8" s="166"/>
      <c r="N8" s="160"/>
    </row>
    <row r="9" spans="1:18" x14ac:dyDescent="0.25">
      <c r="A9" s="110"/>
      <c r="B9" s="110"/>
      <c r="C9" s="63"/>
      <c r="D9" s="161"/>
      <c r="E9" s="161"/>
      <c r="F9" s="110"/>
      <c r="G9" s="163">
        <f t="shared" si="0"/>
        <v>0</v>
      </c>
      <c r="H9" s="163">
        <f t="shared" si="1"/>
        <v>0</v>
      </c>
      <c r="I9" s="164" t="str">
        <f t="shared" si="2"/>
        <v/>
      </c>
      <c r="J9" s="165" t="str">
        <f t="shared" si="3"/>
        <v/>
      </c>
      <c r="K9" s="165" t="str">
        <f t="shared" si="4"/>
        <v/>
      </c>
      <c r="L9" s="165" t="str">
        <f t="shared" si="5"/>
        <v/>
      </c>
      <c r="M9" s="166"/>
      <c r="N9" s="160"/>
    </row>
    <row r="10" spans="1:18" x14ac:dyDescent="0.25">
      <c r="A10" s="110"/>
      <c r="B10" s="110"/>
      <c r="C10" s="63"/>
      <c r="D10" s="161"/>
      <c r="E10" s="161"/>
      <c r="F10" s="110"/>
      <c r="G10" s="163">
        <f t="shared" si="0"/>
        <v>0</v>
      </c>
      <c r="H10" s="163">
        <f t="shared" si="1"/>
        <v>0</v>
      </c>
      <c r="I10" s="164" t="str">
        <f t="shared" si="2"/>
        <v/>
      </c>
      <c r="J10" s="165" t="str">
        <f t="shared" si="3"/>
        <v/>
      </c>
      <c r="K10" s="165" t="str">
        <f t="shared" si="4"/>
        <v/>
      </c>
      <c r="L10" s="165" t="str">
        <f t="shared" si="5"/>
        <v/>
      </c>
      <c r="M10" s="166"/>
      <c r="N10" s="160"/>
    </row>
    <row r="11" spans="1:18" x14ac:dyDescent="0.25">
      <c r="A11" s="110"/>
      <c r="B11" s="110"/>
      <c r="C11" s="63"/>
      <c r="D11" s="161"/>
      <c r="E11" s="161"/>
      <c r="F11" s="110"/>
      <c r="G11" s="163">
        <f t="shared" si="0"/>
        <v>0</v>
      </c>
      <c r="H11" s="163">
        <f t="shared" si="1"/>
        <v>0</v>
      </c>
      <c r="I11" s="164" t="str">
        <f t="shared" si="2"/>
        <v/>
      </c>
      <c r="J11" s="165" t="str">
        <f t="shared" si="3"/>
        <v/>
      </c>
      <c r="K11" s="165" t="str">
        <f t="shared" si="4"/>
        <v/>
      </c>
      <c r="L11" s="165" t="str">
        <f t="shared" si="5"/>
        <v/>
      </c>
      <c r="M11" s="166"/>
      <c r="N11" s="160"/>
    </row>
    <row r="12" spans="1:18" x14ac:dyDescent="0.25">
      <c r="A12" s="110"/>
      <c r="B12" s="110"/>
      <c r="C12" s="63"/>
      <c r="D12" s="161"/>
      <c r="E12" s="161"/>
      <c r="F12" s="110"/>
      <c r="G12" s="163">
        <f t="shared" si="0"/>
        <v>0</v>
      </c>
      <c r="H12" s="163">
        <f t="shared" si="1"/>
        <v>0</v>
      </c>
      <c r="I12" s="164" t="str">
        <f t="shared" si="2"/>
        <v/>
      </c>
      <c r="J12" s="165" t="str">
        <f t="shared" si="3"/>
        <v/>
      </c>
      <c r="K12" s="165" t="str">
        <f t="shared" si="4"/>
        <v/>
      </c>
      <c r="L12" s="165" t="str">
        <f t="shared" si="5"/>
        <v/>
      </c>
      <c r="M12" s="166"/>
      <c r="N12" s="160"/>
    </row>
    <row r="13" spans="1:18" x14ac:dyDescent="0.25">
      <c r="A13" s="110"/>
      <c r="B13" s="110"/>
      <c r="C13" s="63"/>
      <c r="D13" s="161"/>
      <c r="E13" s="161"/>
      <c r="F13" s="110"/>
      <c r="G13" s="163">
        <f t="shared" si="0"/>
        <v>0</v>
      </c>
      <c r="H13" s="163">
        <f t="shared" si="1"/>
        <v>0</v>
      </c>
      <c r="I13" s="164" t="str">
        <f t="shared" si="2"/>
        <v/>
      </c>
      <c r="J13" s="165" t="str">
        <f t="shared" si="3"/>
        <v/>
      </c>
      <c r="K13" s="165" t="str">
        <f t="shared" si="4"/>
        <v/>
      </c>
      <c r="L13" s="165" t="str">
        <f t="shared" si="5"/>
        <v/>
      </c>
      <c r="M13" s="166"/>
      <c r="N13" s="160"/>
    </row>
    <row r="14" spans="1:18" x14ac:dyDescent="0.25">
      <c r="A14" s="110"/>
      <c r="B14" s="110"/>
      <c r="C14" s="63"/>
      <c r="D14" s="161"/>
      <c r="E14" s="161"/>
      <c r="F14" s="110"/>
      <c r="G14" s="163">
        <f t="shared" si="0"/>
        <v>0</v>
      </c>
      <c r="H14" s="163">
        <f t="shared" si="1"/>
        <v>0</v>
      </c>
      <c r="I14" s="164" t="str">
        <f t="shared" si="2"/>
        <v/>
      </c>
      <c r="J14" s="165" t="str">
        <f t="shared" si="3"/>
        <v/>
      </c>
      <c r="K14" s="165" t="str">
        <f t="shared" si="4"/>
        <v/>
      </c>
      <c r="L14" s="165" t="str">
        <f t="shared" si="5"/>
        <v/>
      </c>
      <c r="M14" s="166"/>
      <c r="N14" s="160"/>
    </row>
    <row r="15" spans="1:18" x14ac:dyDescent="0.25">
      <c r="A15" s="110"/>
      <c r="B15" s="110"/>
      <c r="C15" s="63"/>
      <c r="D15" s="161"/>
      <c r="E15" s="161"/>
      <c r="F15" s="110"/>
      <c r="G15" s="163">
        <f t="shared" si="0"/>
        <v>0</v>
      </c>
      <c r="H15" s="163">
        <f t="shared" si="1"/>
        <v>0</v>
      </c>
      <c r="I15" s="164" t="str">
        <f t="shared" si="2"/>
        <v/>
      </c>
      <c r="J15" s="165" t="str">
        <f t="shared" si="3"/>
        <v/>
      </c>
      <c r="K15" s="165" t="str">
        <f t="shared" si="4"/>
        <v/>
      </c>
      <c r="L15" s="165" t="str">
        <f t="shared" si="5"/>
        <v/>
      </c>
      <c r="M15" s="166"/>
      <c r="N15" s="160"/>
    </row>
    <row r="16" spans="1:18" x14ac:dyDescent="0.25">
      <c r="A16" s="110"/>
      <c r="B16" s="110"/>
      <c r="C16" s="63"/>
      <c r="D16" s="161"/>
      <c r="E16" s="161"/>
      <c r="F16" s="110"/>
      <c r="G16" s="163">
        <f t="shared" si="0"/>
        <v>0</v>
      </c>
      <c r="H16" s="163">
        <f t="shared" si="1"/>
        <v>0</v>
      </c>
      <c r="I16" s="164" t="str">
        <f t="shared" si="2"/>
        <v/>
      </c>
      <c r="J16" s="165" t="str">
        <f t="shared" si="3"/>
        <v/>
      </c>
      <c r="K16" s="165" t="str">
        <f t="shared" si="4"/>
        <v/>
      </c>
      <c r="L16" s="165" t="str">
        <f t="shared" si="5"/>
        <v/>
      </c>
      <c r="M16" s="166"/>
      <c r="N16" s="160"/>
    </row>
    <row r="17" spans="1:14" x14ac:dyDescent="0.25">
      <c r="A17" s="110"/>
      <c r="B17" s="110"/>
      <c r="C17" s="63"/>
      <c r="D17" s="161"/>
      <c r="E17" s="161"/>
      <c r="F17" s="110"/>
      <c r="G17" s="163">
        <f t="shared" si="0"/>
        <v>0</v>
      </c>
      <c r="H17" s="163">
        <f t="shared" si="1"/>
        <v>0</v>
      </c>
      <c r="I17" s="164" t="str">
        <f t="shared" si="2"/>
        <v/>
      </c>
      <c r="J17" s="165" t="str">
        <f t="shared" si="3"/>
        <v/>
      </c>
      <c r="K17" s="165" t="str">
        <f t="shared" si="4"/>
        <v/>
      </c>
      <c r="L17" s="165" t="str">
        <f t="shared" si="5"/>
        <v/>
      </c>
      <c r="M17" s="166"/>
      <c r="N17" s="160"/>
    </row>
    <row r="18" spans="1:14" x14ac:dyDescent="0.25">
      <c r="A18" s="110"/>
      <c r="B18" s="110"/>
      <c r="C18" s="63"/>
      <c r="D18" s="161"/>
      <c r="E18" s="161"/>
      <c r="F18" s="110"/>
      <c r="G18" s="163">
        <f t="shared" si="0"/>
        <v>0</v>
      </c>
      <c r="H18" s="163">
        <f t="shared" si="1"/>
        <v>0</v>
      </c>
      <c r="I18" s="164" t="str">
        <f t="shared" si="2"/>
        <v/>
      </c>
      <c r="J18" s="165" t="str">
        <f t="shared" si="3"/>
        <v/>
      </c>
      <c r="K18" s="165" t="str">
        <f t="shared" si="4"/>
        <v/>
      </c>
      <c r="L18" s="165" t="str">
        <f t="shared" si="5"/>
        <v/>
      </c>
      <c r="M18" s="166"/>
      <c r="N18" s="160"/>
    </row>
    <row r="19" spans="1:14" x14ac:dyDescent="0.25">
      <c r="A19" s="110"/>
      <c r="B19" s="110"/>
      <c r="C19" s="63"/>
      <c r="D19" s="161"/>
      <c r="E19" s="161"/>
      <c r="F19" s="110"/>
      <c r="G19" s="163">
        <f t="shared" si="0"/>
        <v>0</v>
      </c>
      <c r="H19" s="163">
        <f t="shared" si="1"/>
        <v>0</v>
      </c>
      <c r="I19" s="164" t="str">
        <f t="shared" si="2"/>
        <v/>
      </c>
      <c r="J19" s="165" t="str">
        <f t="shared" si="3"/>
        <v/>
      </c>
      <c r="K19" s="165" t="str">
        <f t="shared" si="4"/>
        <v/>
      </c>
      <c r="L19" s="165" t="str">
        <f t="shared" si="5"/>
        <v/>
      </c>
      <c r="M19" s="166"/>
      <c r="N19" s="160"/>
    </row>
    <row r="20" spans="1:14" x14ac:dyDescent="0.25">
      <c r="A20" s="110"/>
      <c r="B20" s="110"/>
      <c r="C20" s="63"/>
      <c r="D20" s="161"/>
      <c r="E20" s="161"/>
      <c r="F20" s="110"/>
      <c r="G20" s="163">
        <f t="shared" si="0"/>
        <v>0</v>
      </c>
      <c r="H20" s="163">
        <f t="shared" si="1"/>
        <v>0</v>
      </c>
      <c r="I20" s="164" t="str">
        <f t="shared" si="2"/>
        <v/>
      </c>
      <c r="J20" s="165" t="str">
        <f t="shared" si="3"/>
        <v/>
      </c>
      <c r="K20" s="165" t="str">
        <f t="shared" si="4"/>
        <v/>
      </c>
      <c r="L20" s="165" t="str">
        <f t="shared" si="5"/>
        <v/>
      </c>
      <c r="M20" s="166"/>
      <c r="N20" s="160"/>
    </row>
    <row r="21" spans="1:14" x14ac:dyDescent="0.25">
      <c r="A21" s="110"/>
      <c r="B21" s="110"/>
      <c r="C21" s="63"/>
      <c r="D21" s="161"/>
      <c r="E21" s="161"/>
      <c r="F21" s="110"/>
      <c r="G21" s="163">
        <f t="shared" si="0"/>
        <v>0</v>
      </c>
      <c r="H21" s="163">
        <f t="shared" si="1"/>
        <v>0</v>
      </c>
      <c r="I21" s="164" t="str">
        <f t="shared" si="2"/>
        <v/>
      </c>
      <c r="J21" s="165" t="str">
        <f t="shared" si="3"/>
        <v/>
      </c>
      <c r="K21" s="165" t="str">
        <f t="shared" si="4"/>
        <v/>
      </c>
      <c r="L21" s="165" t="str">
        <f t="shared" si="5"/>
        <v/>
      </c>
      <c r="M21" s="166"/>
      <c r="N21" s="160"/>
    </row>
    <row r="22" spans="1:14" x14ac:dyDescent="0.25">
      <c r="A22" s="110"/>
      <c r="B22" s="110"/>
      <c r="C22" s="65"/>
      <c r="D22" s="161"/>
      <c r="E22" s="161"/>
      <c r="F22" s="110"/>
      <c r="G22" s="163">
        <f t="shared" si="0"/>
        <v>0</v>
      </c>
      <c r="H22" s="163">
        <f t="shared" si="1"/>
        <v>0</v>
      </c>
      <c r="I22" s="164" t="str">
        <f t="shared" si="2"/>
        <v/>
      </c>
      <c r="J22" s="165" t="str">
        <f t="shared" si="3"/>
        <v/>
      </c>
      <c r="K22" s="165" t="str">
        <f t="shared" si="4"/>
        <v/>
      </c>
      <c r="L22" s="165" t="str">
        <f t="shared" si="5"/>
        <v/>
      </c>
      <c r="M22" s="166"/>
      <c r="N22" s="160"/>
    </row>
    <row r="23" spans="1:14" x14ac:dyDescent="0.25">
      <c r="A23" s="110"/>
      <c r="B23" s="110"/>
      <c r="C23" s="65"/>
      <c r="D23" s="161"/>
      <c r="E23" s="161"/>
      <c r="F23" s="110"/>
      <c r="G23" s="163">
        <f t="shared" si="0"/>
        <v>0</v>
      </c>
      <c r="H23" s="163">
        <f t="shared" si="1"/>
        <v>0</v>
      </c>
      <c r="I23" s="164" t="str">
        <f t="shared" si="2"/>
        <v/>
      </c>
      <c r="J23" s="165" t="str">
        <f t="shared" si="3"/>
        <v/>
      </c>
      <c r="K23" s="165" t="str">
        <f t="shared" si="4"/>
        <v/>
      </c>
      <c r="L23" s="165" t="str">
        <f t="shared" si="5"/>
        <v/>
      </c>
      <c r="M23" s="166"/>
      <c r="N23" s="160"/>
    </row>
    <row r="24" spans="1:14" x14ac:dyDescent="0.25">
      <c r="A24" s="110"/>
      <c r="B24" s="110"/>
      <c r="C24" s="65"/>
      <c r="D24" s="161"/>
      <c r="E24" s="161"/>
      <c r="F24" s="110"/>
      <c r="G24" s="163">
        <f t="shared" si="0"/>
        <v>0</v>
      </c>
      <c r="H24" s="163">
        <f t="shared" si="1"/>
        <v>0</v>
      </c>
      <c r="I24" s="164" t="str">
        <f t="shared" si="2"/>
        <v/>
      </c>
      <c r="J24" s="165" t="str">
        <f t="shared" si="3"/>
        <v/>
      </c>
      <c r="K24" s="165" t="str">
        <f t="shared" si="4"/>
        <v/>
      </c>
      <c r="L24" s="165" t="str">
        <f t="shared" si="5"/>
        <v/>
      </c>
      <c r="M24" s="166"/>
      <c r="N24" s="160"/>
    </row>
    <row r="25" spans="1:14" x14ac:dyDescent="0.25">
      <c r="A25" s="110"/>
      <c r="B25" s="110"/>
      <c r="C25" s="65"/>
      <c r="D25" s="161"/>
      <c r="E25" s="161"/>
      <c r="F25" s="110"/>
      <c r="G25" s="163">
        <f t="shared" si="0"/>
        <v>0</v>
      </c>
      <c r="H25" s="163">
        <f t="shared" si="1"/>
        <v>0</v>
      </c>
      <c r="I25" s="164" t="str">
        <f t="shared" si="2"/>
        <v/>
      </c>
      <c r="J25" s="165" t="str">
        <f t="shared" si="3"/>
        <v/>
      </c>
      <c r="K25" s="165" t="str">
        <f t="shared" si="4"/>
        <v/>
      </c>
      <c r="L25" s="165" t="str">
        <f t="shared" si="5"/>
        <v/>
      </c>
      <c r="M25" s="166"/>
      <c r="N25" s="160"/>
    </row>
    <row r="26" spans="1:14" x14ac:dyDescent="0.25">
      <c r="A26" s="110"/>
      <c r="B26" s="110"/>
      <c r="C26" s="65"/>
      <c r="D26" s="161"/>
      <c r="E26" s="161"/>
      <c r="F26" s="110"/>
      <c r="G26" s="163">
        <f t="shared" si="0"/>
        <v>0</v>
      </c>
      <c r="H26" s="163">
        <f t="shared" si="1"/>
        <v>0</v>
      </c>
      <c r="I26" s="164" t="str">
        <f t="shared" si="2"/>
        <v/>
      </c>
      <c r="J26" s="165" t="str">
        <f t="shared" si="3"/>
        <v/>
      </c>
      <c r="K26" s="165" t="str">
        <f t="shared" si="4"/>
        <v/>
      </c>
      <c r="L26" s="165" t="str">
        <f t="shared" si="5"/>
        <v/>
      </c>
      <c r="M26" s="166"/>
      <c r="N26" s="160"/>
    </row>
    <row r="27" spans="1:14" x14ac:dyDescent="0.25">
      <c r="A27" s="110"/>
      <c r="B27" s="110"/>
      <c r="C27" s="65"/>
      <c r="D27" s="161"/>
      <c r="E27" s="161"/>
      <c r="F27" s="110"/>
      <c r="G27" s="163">
        <f t="shared" si="0"/>
        <v>0</v>
      </c>
      <c r="H27" s="163">
        <f t="shared" si="1"/>
        <v>0</v>
      </c>
      <c r="I27" s="164" t="str">
        <f t="shared" si="2"/>
        <v/>
      </c>
      <c r="J27" s="165" t="str">
        <f t="shared" si="3"/>
        <v/>
      </c>
      <c r="K27" s="165" t="str">
        <f t="shared" si="4"/>
        <v/>
      </c>
      <c r="L27" s="165" t="str">
        <f t="shared" si="5"/>
        <v/>
      </c>
      <c r="M27" s="166"/>
      <c r="N27" s="160"/>
    </row>
    <row r="28" spans="1:14" x14ac:dyDescent="0.25">
      <c r="A28" s="110"/>
      <c r="B28" s="110"/>
      <c r="C28" s="65"/>
      <c r="D28" s="161"/>
      <c r="E28" s="161"/>
      <c r="F28" s="110"/>
      <c r="G28" s="163">
        <f t="shared" si="0"/>
        <v>0</v>
      </c>
      <c r="H28" s="163">
        <f t="shared" si="1"/>
        <v>0</v>
      </c>
      <c r="I28" s="164" t="str">
        <f t="shared" si="2"/>
        <v/>
      </c>
      <c r="J28" s="165" t="str">
        <f t="shared" si="3"/>
        <v/>
      </c>
      <c r="K28" s="165" t="str">
        <f t="shared" si="4"/>
        <v/>
      </c>
      <c r="L28" s="165" t="str">
        <f t="shared" si="5"/>
        <v/>
      </c>
      <c r="M28" s="166"/>
      <c r="N28" s="160"/>
    </row>
    <row r="29" spans="1:14" x14ac:dyDescent="0.25">
      <c r="A29" s="110"/>
      <c r="B29" s="110"/>
      <c r="C29" s="65"/>
      <c r="D29" s="161"/>
      <c r="E29" s="161"/>
      <c r="F29" s="110"/>
      <c r="G29" s="163">
        <f t="shared" si="0"/>
        <v>0</v>
      </c>
      <c r="H29" s="163">
        <f t="shared" si="1"/>
        <v>0</v>
      </c>
      <c r="I29" s="164" t="str">
        <f t="shared" si="2"/>
        <v/>
      </c>
      <c r="J29" s="165" t="str">
        <f t="shared" si="3"/>
        <v/>
      </c>
      <c r="K29" s="165" t="str">
        <f t="shared" si="4"/>
        <v/>
      </c>
      <c r="L29" s="165" t="str">
        <f t="shared" si="5"/>
        <v/>
      </c>
      <c r="M29" s="166"/>
      <c r="N29" s="160"/>
    </row>
    <row r="30" spans="1:14" x14ac:dyDescent="0.25">
      <c r="A30" s="110"/>
      <c r="B30" s="110"/>
      <c r="C30" s="65"/>
      <c r="D30" s="161"/>
      <c r="E30" s="161"/>
      <c r="F30" s="110"/>
      <c r="G30" s="163">
        <f t="shared" si="0"/>
        <v>0</v>
      </c>
      <c r="H30" s="163">
        <f t="shared" si="1"/>
        <v>0</v>
      </c>
      <c r="I30" s="164" t="str">
        <f t="shared" si="2"/>
        <v/>
      </c>
      <c r="J30" s="165" t="str">
        <f t="shared" si="3"/>
        <v/>
      </c>
      <c r="K30" s="165" t="str">
        <f t="shared" si="4"/>
        <v/>
      </c>
      <c r="L30" s="165" t="str">
        <f t="shared" si="5"/>
        <v/>
      </c>
      <c r="M30" s="166"/>
      <c r="N30" s="160"/>
    </row>
    <row r="31" spans="1:14" x14ac:dyDescent="0.25">
      <c r="A31" s="110"/>
      <c r="B31" s="110"/>
      <c r="C31" s="65"/>
      <c r="D31" s="161"/>
      <c r="E31" s="161"/>
      <c r="F31" s="110"/>
      <c r="G31" s="163">
        <f t="shared" si="0"/>
        <v>0</v>
      </c>
      <c r="H31" s="163">
        <f t="shared" si="1"/>
        <v>0</v>
      </c>
      <c r="I31" s="164" t="str">
        <f t="shared" si="2"/>
        <v/>
      </c>
      <c r="J31" s="165" t="str">
        <f t="shared" si="3"/>
        <v/>
      </c>
      <c r="K31" s="165" t="str">
        <f t="shared" si="4"/>
        <v/>
      </c>
      <c r="L31" s="165" t="str">
        <f t="shared" si="5"/>
        <v/>
      </c>
      <c r="M31" s="166"/>
      <c r="N31" s="160"/>
    </row>
    <row r="32" spans="1:14" x14ac:dyDescent="0.25">
      <c r="A32" s="110"/>
      <c r="B32" s="110"/>
      <c r="C32" s="65"/>
      <c r="D32" s="161"/>
      <c r="E32" s="161"/>
      <c r="F32" s="110"/>
      <c r="G32" s="163">
        <f t="shared" si="0"/>
        <v>0</v>
      </c>
      <c r="H32" s="163">
        <f t="shared" si="1"/>
        <v>0</v>
      </c>
      <c r="I32" s="164" t="str">
        <f t="shared" si="2"/>
        <v/>
      </c>
      <c r="J32" s="165" t="str">
        <f t="shared" si="3"/>
        <v/>
      </c>
      <c r="K32" s="165" t="str">
        <f t="shared" si="4"/>
        <v/>
      </c>
      <c r="L32" s="165" t="str">
        <f t="shared" si="5"/>
        <v/>
      </c>
      <c r="M32" s="166"/>
      <c r="N32" s="160"/>
    </row>
    <row r="33" spans="1:14" x14ac:dyDescent="0.25">
      <c r="A33" s="110"/>
      <c r="B33" s="110"/>
      <c r="C33" s="65"/>
      <c r="D33" s="161"/>
      <c r="E33" s="161"/>
      <c r="F33" s="110"/>
      <c r="G33" s="163">
        <f t="shared" si="0"/>
        <v>0</v>
      </c>
      <c r="H33" s="163">
        <f t="shared" si="1"/>
        <v>0</v>
      </c>
      <c r="I33" s="164" t="str">
        <f t="shared" si="2"/>
        <v/>
      </c>
      <c r="J33" s="165" t="str">
        <f t="shared" si="3"/>
        <v/>
      </c>
      <c r="K33" s="165" t="str">
        <f t="shared" si="4"/>
        <v/>
      </c>
      <c r="L33" s="165" t="str">
        <f t="shared" si="5"/>
        <v/>
      </c>
      <c r="M33" s="166"/>
      <c r="N33" s="160"/>
    </row>
    <row r="34" spans="1:14" x14ac:dyDescent="0.25">
      <c r="A34" s="110"/>
      <c r="B34" s="110"/>
      <c r="C34" s="65"/>
      <c r="D34" s="161"/>
      <c r="E34" s="161"/>
      <c r="F34" s="110"/>
      <c r="G34" s="163">
        <f t="shared" si="0"/>
        <v>0</v>
      </c>
      <c r="H34" s="163">
        <f t="shared" si="1"/>
        <v>0</v>
      </c>
      <c r="I34" s="164" t="str">
        <f t="shared" si="2"/>
        <v/>
      </c>
      <c r="J34" s="165" t="str">
        <f t="shared" si="3"/>
        <v/>
      </c>
      <c r="K34" s="165" t="str">
        <f t="shared" si="4"/>
        <v/>
      </c>
      <c r="L34" s="165" t="str">
        <f t="shared" si="5"/>
        <v/>
      </c>
      <c r="M34" s="166"/>
      <c r="N34" s="160"/>
    </row>
    <row r="35" spans="1:14" x14ac:dyDescent="0.25">
      <c r="A35" s="110"/>
      <c r="B35" s="110"/>
      <c r="C35" s="65"/>
      <c r="D35" s="161"/>
      <c r="E35" s="161"/>
      <c r="F35" s="110"/>
      <c r="G35" s="163">
        <f t="shared" si="0"/>
        <v>0</v>
      </c>
      <c r="H35" s="163">
        <f t="shared" si="1"/>
        <v>0</v>
      </c>
      <c r="I35" s="164" t="str">
        <f t="shared" si="2"/>
        <v/>
      </c>
      <c r="J35" s="165" t="str">
        <f t="shared" si="3"/>
        <v/>
      </c>
      <c r="K35" s="165" t="str">
        <f t="shared" si="4"/>
        <v/>
      </c>
      <c r="L35" s="165" t="str">
        <f t="shared" si="5"/>
        <v/>
      </c>
      <c r="M35" s="166"/>
      <c r="N35" s="160"/>
    </row>
    <row r="36" spans="1:14" x14ac:dyDescent="0.25">
      <c r="A36" s="110"/>
      <c r="B36" s="110"/>
      <c r="C36" s="65"/>
      <c r="D36" s="161"/>
      <c r="E36" s="161"/>
      <c r="F36" s="110"/>
      <c r="G36" s="163">
        <f t="shared" si="0"/>
        <v>0</v>
      </c>
      <c r="H36" s="163">
        <f t="shared" si="1"/>
        <v>0</v>
      </c>
      <c r="I36" s="164" t="str">
        <f t="shared" si="2"/>
        <v/>
      </c>
      <c r="J36" s="165" t="str">
        <f t="shared" si="3"/>
        <v/>
      </c>
      <c r="K36" s="165" t="str">
        <f t="shared" si="4"/>
        <v/>
      </c>
      <c r="L36" s="165" t="str">
        <f t="shared" si="5"/>
        <v/>
      </c>
      <c r="M36" s="166"/>
      <c r="N36" s="160"/>
    </row>
    <row r="37" spans="1:14" x14ac:dyDescent="0.25">
      <c r="A37" s="110"/>
      <c r="B37" s="110"/>
      <c r="C37" s="65"/>
      <c r="D37" s="161"/>
      <c r="E37" s="161"/>
      <c r="F37" s="110"/>
      <c r="G37" s="163">
        <f t="shared" si="0"/>
        <v>0</v>
      </c>
      <c r="H37" s="163">
        <f t="shared" si="1"/>
        <v>0</v>
      </c>
      <c r="I37" s="164" t="str">
        <f t="shared" si="2"/>
        <v/>
      </c>
      <c r="J37" s="165" t="str">
        <f t="shared" si="3"/>
        <v/>
      </c>
      <c r="K37" s="165" t="str">
        <f t="shared" si="4"/>
        <v/>
      </c>
      <c r="L37" s="165" t="str">
        <f t="shared" si="5"/>
        <v/>
      </c>
      <c r="M37" s="166"/>
      <c r="N37" s="160"/>
    </row>
    <row r="38" spans="1:14" x14ac:dyDescent="0.25">
      <c r="A38" s="110"/>
      <c r="B38" s="110"/>
      <c r="C38" s="65"/>
      <c r="D38" s="161"/>
      <c r="E38" s="161"/>
      <c r="F38" s="110"/>
      <c r="G38" s="163">
        <f t="shared" si="0"/>
        <v>0</v>
      </c>
      <c r="H38" s="163">
        <f t="shared" si="1"/>
        <v>0</v>
      </c>
      <c r="I38" s="164" t="str">
        <f t="shared" si="2"/>
        <v/>
      </c>
      <c r="J38" s="165" t="str">
        <f t="shared" si="3"/>
        <v/>
      </c>
      <c r="K38" s="165" t="str">
        <f t="shared" si="4"/>
        <v/>
      </c>
      <c r="L38" s="165" t="str">
        <f t="shared" si="5"/>
        <v/>
      </c>
      <c r="M38" s="166"/>
      <c r="N38" s="160"/>
    </row>
    <row r="39" spans="1:14" x14ac:dyDescent="0.25">
      <c r="A39" s="110"/>
      <c r="B39" s="110"/>
      <c r="C39" s="65"/>
      <c r="D39" s="161"/>
      <c r="E39" s="161"/>
      <c r="F39" s="110"/>
      <c r="G39" s="163">
        <f t="shared" si="0"/>
        <v>0</v>
      </c>
      <c r="H39" s="163">
        <f t="shared" si="1"/>
        <v>0</v>
      </c>
      <c r="I39" s="164" t="str">
        <f t="shared" si="2"/>
        <v/>
      </c>
      <c r="J39" s="165" t="str">
        <f t="shared" si="3"/>
        <v/>
      </c>
      <c r="K39" s="165" t="str">
        <f t="shared" si="4"/>
        <v/>
      </c>
      <c r="L39" s="165" t="str">
        <f t="shared" si="5"/>
        <v/>
      </c>
      <c r="M39" s="166"/>
      <c r="N39" s="160"/>
    </row>
    <row r="40" spans="1:14" x14ac:dyDescent="0.25">
      <c r="A40" s="110"/>
      <c r="B40" s="110"/>
      <c r="C40" s="65"/>
      <c r="D40" s="161"/>
      <c r="E40" s="161"/>
      <c r="F40" s="110"/>
      <c r="G40" s="163">
        <f t="shared" si="0"/>
        <v>0</v>
      </c>
      <c r="H40" s="163">
        <f t="shared" si="1"/>
        <v>0</v>
      </c>
      <c r="I40" s="164" t="str">
        <f t="shared" si="2"/>
        <v/>
      </c>
      <c r="J40" s="165" t="str">
        <f t="shared" si="3"/>
        <v/>
      </c>
      <c r="K40" s="165" t="str">
        <f t="shared" si="4"/>
        <v/>
      </c>
      <c r="L40" s="165" t="str">
        <f t="shared" si="5"/>
        <v/>
      </c>
      <c r="M40" s="166"/>
      <c r="N40" s="160"/>
    </row>
    <row r="41" spans="1:14" x14ac:dyDescent="0.25">
      <c r="A41" s="110"/>
      <c r="B41" s="110"/>
      <c r="C41" s="65"/>
      <c r="D41" s="161"/>
      <c r="E41" s="161"/>
      <c r="F41" s="110"/>
      <c r="G41" s="163">
        <f t="shared" si="0"/>
        <v>0</v>
      </c>
      <c r="H41" s="163">
        <f t="shared" si="1"/>
        <v>0</v>
      </c>
      <c r="I41" s="164" t="str">
        <f t="shared" si="2"/>
        <v/>
      </c>
      <c r="J41" s="165" t="str">
        <f t="shared" si="3"/>
        <v/>
      </c>
      <c r="K41" s="165" t="str">
        <f t="shared" si="4"/>
        <v/>
      </c>
      <c r="L41" s="165" t="str">
        <f t="shared" si="5"/>
        <v/>
      </c>
      <c r="M41" s="166"/>
      <c r="N41" s="160"/>
    </row>
    <row r="42" spans="1:14" x14ac:dyDescent="0.25">
      <c r="A42" s="110"/>
      <c r="B42" s="110"/>
      <c r="C42" s="65"/>
      <c r="D42" s="161"/>
      <c r="E42" s="161"/>
      <c r="F42" s="110"/>
      <c r="G42" s="163">
        <f t="shared" si="0"/>
        <v>0</v>
      </c>
      <c r="H42" s="163">
        <f t="shared" si="1"/>
        <v>0</v>
      </c>
      <c r="I42" s="164" t="str">
        <f t="shared" si="2"/>
        <v/>
      </c>
      <c r="J42" s="165" t="str">
        <f t="shared" si="3"/>
        <v/>
      </c>
      <c r="K42" s="165" t="str">
        <f t="shared" si="4"/>
        <v/>
      </c>
      <c r="L42" s="165" t="str">
        <f t="shared" si="5"/>
        <v/>
      </c>
      <c r="M42" s="166"/>
      <c r="N42" s="160"/>
    </row>
    <row r="43" spans="1:14" x14ac:dyDescent="0.25">
      <c r="A43" s="110"/>
      <c r="B43" s="110"/>
      <c r="C43" s="65"/>
      <c r="D43" s="161"/>
      <c r="E43" s="161"/>
      <c r="F43" s="110"/>
      <c r="G43" s="163">
        <f t="shared" si="0"/>
        <v>0</v>
      </c>
      <c r="H43" s="163">
        <f t="shared" si="1"/>
        <v>0</v>
      </c>
      <c r="I43" s="164" t="str">
        <f t="shared" si="2"/>
        <v/>
      </c>
      <c r="J43" s="165" t="str">
        <f t="shared" si="3"/>
        <v/>
      </c>
      <c r="K43" s="165" t="str">
        <f t="shared" si="4"/>
        <v/>
      </c>
      <c r="L43" s="165" t="str">
        <f t="shared" si="5"/>
        <v/>
      </c>
      <c r="M43" s="166"/>
      <c r="N43" s="160"/>
    </row>
    <row r="44" spans="1:14" x14ac:dyDescent="0.25">
      <c r="A44" s="110"/>
      <c r="B44" s="110"/>
      <c r="C44" s="65"/>
      <c r="D44" s="161"/>
      <c r="E44" s="161"/>
      <c r="F44" s="110"/>
      <c r="G44" s="163">
        <f t="shared" si="0"/>
        <v>0</v>
      </c>
      <c r="H44" s="163">
        <f t="shared" si="1"/>
        <v>0</v>
      </c>
      <c r="I44" s="164" t="str">
        <f t="shared" si="2"/>
        <v/>
      </c>
      <c r="J44" s="165" t="str">
        <f t="shared" si="3"/>
        <v/>
      </c>
      <c r="K44" s="165" t="str">
        <f t="shared" si="4"/>
        <v/>
      </c>
      <c r="L44" s="165" t="str">
        <f t="shared" si="5"/>
        <v/>
      </c>
      <c r="M44" s="166"/>
      <c r="N44" s="160"/>
    </row>
    <row r="45" spans="1:14" x14ac:dyDescent="0.25">
      <c r="A45" s="110"/>
      <c r="B45" s="110"/>
      <c r="C45" s="65"/>
      <c r="D45" s="161"/>
      <c r="E45" s="161"/>
      <c r="F45" s="110"/>
      <c r="G45" s="163">
        <f t="shared" si="0"/>
        <v>0</v>
      </c>
      <c r="H45" s="163">
        <f t="shared" si="1"/>
        <v>0</v>
      </c>
      <c r="I45" s="164" t="str">
        <f t="shared" si="2"/>
        <v/>
      </c>
      <c r="J45" s="165" t="str">
        <f t="shared" si="3"/>
        <v/>
      </c>
      <c r="K45" s="165" t="str">
        <f t="shared" si="4"/>
        <v/>
      </c>
      <c r="L45" s="165" t="str">
        <f t="shared" si="5"/>
        <v/>
      </c>
      <c r="M45" s="166"/>
      <c r="N45" s="160"/>
    </row>
    <row r="46" spans="1:14" x14ac:dyDescent="0.25">
      <c r="A46" s="110"/>
      <c r="B46" s="110"/>
      <c r="C46" s="65"/>
      <c r="D46" s="161"/>
      <c r="E46" s="161"/>
      <c r="F46" s="110"/>
      <c r="G46" s="163">
        <f t="shared" si="0"/>
        <v>0</v>
      </c>
      <c r="H46" s="163">
        <f t="shared" si="1"/>
        <v>0</v>
      </c>
      <c r="I46" s="164" t="str">
        <f t="shared" si="2"/>
        <v/>
      </c>
      <c r="J46" s="165" t="str">
        <f t="shared" si="3"/>
        <v/>
      </c>
      <c r="K46" s="165" t="str">
        <f t="shared" si="4"/>
        <v/>
      </c>
      <c r="L46" s="165" t="str">
        <f t="shared" si="5"/>
        <v/>
      </c>
      <c r="M46" s="166"/>
      <c r="N46" s="160"/>
    </row>
    <row r="47" spans="1:14" x14ac:dyDescent="0.25">
      <c r="A47" s="110"/>
      <c r="B47" s="110"/>
      <c r="C47" s="65"/>
      <c r="D47" s="161"/>
      <c r="E47" s="161"/>
      <c r="F47" s="110"/>
      <c r="G47" s="163">
        <f t="shared" si="0"/>
        <v>0</v>
      </c>
      <c r="H47" s="163">
        <f t="shared" si="1"/>
        <v>0</v>
      </c>
      <c r="I47" s="164" t="str">
        <f t="shared" si="2"/>
        <v/>
      </c>
      <c r="J47" s="165" t="str">
        <f t="shared" si="3"/>
        <v/>
      </c>
      <c r="K47" s="165" t="str">
        <f t="shared" si="4"/>
        <v/>
      </c>
      <c r="L47" s="165" t="str">
        <f t="shared" si="5"/>
        <v/>
      </c>
      <c r="M47" s="166"/>
      <c r="N47" s="160"/>
    </row>
    <row r="48" spans="1:14" x14ac:dyDescent="0.25">
      <c r="A48" s="110"/>
      <c r="B48" s="110"/>
      <c r="C48" s="65"/>
      <c r="D48" s="161"/>
      <c r="E48" s="161"/>
      <c r="F48" s="110"/>
      <c r="G48" s="163">
        <f t="shared" si="0"/>
        <v>0</v>
      </c>
      <c r="H48" s="163">
        <f t="shared" si="1"/>
        <v>0</v>
      </c>
      <c r="I48" s="164" t="str">
        <f t="shared" si="2"/>
        <v/>
      </c>
      <c r="J48" s="165" t="str">
        <f t="shared" si="3"/>
        <v/>
      </c>
      <c r="K48" s="165" t="str">
        <f t="shared" si="4"/>
        <v/>
      </c>
      <c r="L48" s="165" t="str">
        <f t="shared" si="5"/>
        <v/>
      </c>
      <c r="M48" s="166"/>
      <c r="N48" s="160"/>
    </row>
    <row r="49" spans="1:14" x14ac:dyDescent="0.25">
      <c r="A49" s="110"/>
      <c r="B49" s="110"/>
      <c r="C49" s="65"/>
      <c r="D49" s="161"/>
      <c r="E49" s="161"/>
      <c r="F49" s="110"/>
      <c r="G49" s="163">
        <f t="shared" si="0"/>
        <v>0</v>
      </c>
      <c r="H49" s="163">
        <f t="shared" si="1"/>
        <v>0</v>
      </c>
      <c r="I49" s="164" t="str">
        <f t="shared" si="2"/>
        <v/>
      </c>
      <c r="J49" s="165" t="str">
        <f t="shared" si="3"/>
        <v/>
      </c>
      <c r="K49" s="165" t="str">
        <f t="shared" si="4"/>
        <v/>
      </c>
      <c r="L49" s="165" t="str">
        <f t="shared" si="5"/>
        <v/>
      </c>
      <c r="M49" s="166"/>
      <c r="N49" s="160"/>
    </row>
    <row r="50" spans="1:14" x14ac:dyDescent="0.25">
      <c r="A50" s="110"/>
      <c r="B50" s="110"/>
      <c r="C50" s="65"/>
      <c r="D50" s="161"/>
      <c r="E50" s="161"/>
      <c r="F50" s="110"/>
      <c r="G50" s="163">
        <f t="shared" si="0"/>
        <v>0</v>
      </c>
      <c r="H50" s="163">
        <f t="shared" si="1"/>
        <v>0</v>
      </c>
      <c r="I50" s="164" t="str">
        <f t="shared" si="2"/>
        <v/>
      </c>
      <c r="J50" s="165" t="str">
        <f t="shared" si="3"/>
        <v/>
      </c>
      <c r="K50" s="165" t="str">
        <f t="shared" si="4"/>
        <v/>
      </c>
      <c r="L50" s="165" t="str">
        <f t="shared" si="5"/>
        <v/>
      </c>
      <c r="M50" s="166"/>
      <c r="N50" s="160"/>
    </row>
    <row r="51" spans="1:14" x14ac:dyDescent="0.25">
      <c r="A51" s="110"/>
      <c r="B51" s="110"/>
      <c r="C51" s="65"/>
      <c r="D51" s="161"/>
      <c r="E51" s="161"/>
      <c r="F51" s="110"/>
      <c r="G51" s="163">
        <f t="shared" si="0"/>
        <v>0</v>
      </c>
      <c r="H51" s="163">
        <f t="shared" si="1"/>
        <v>0</v>
      </c>
      <c r="I51" s="164" t="str">
        <f t="shared" si="2"/>
        <v/>
      </c>
      <c r="J51" s="165" t="str">
        <f t="shared" si="3"/>
        <v/>
      </c>
      <c r="K51" s="165" t="str">
        <f t="shared" si="4"/>
        <v/>
      </c>
      <c r="L51" s="165" t="str">
        <f t="shared" si="5"/>
        <v/>
      </c>
      <c r="M51" s="166"/>
      <c r="N51" s="160"/>
    </row>
    <row r="52" spans="1:14" x14ac:dyDescent="0.25">
      <c r="A52" s="110"/>
      <c r="B52" s="110"/>
      <c r="C52" s="65"/>
      <c r="D52" s="161"/>
      <c r="E52" s="161"/>
      <c r="F52" s="110"/>
      <c r="G52" s="163">
        <f t="shared" si="0"/>
        <v>0</v>
      </c>
      <c r="H52" s="163">
        <f t="shared" si="1"/>
        <v>0</v>
      </c>
      <c r="I52" s="164" t="str">
        <f t="shared" si="2"/>
        <v/>
      </c>
      <c r="J52" s="165" t="str">
        <f t="shared" si="3"/>
        <v/>
      </c>
      <c r="K52" s="165" t="str">
        <f t="shared" si="4"/>
        <v/>
      </c>
      <c r="L52" s="165" t="str">
        <f t="shared" si="5"/>
        <v/>
      </c>
      <c r="M52" s="166"/>
      <c r="N52" s="160"/>
    </row>
    <row r="53" spans="1:14" x14ac:dyDescent="0.25">
      <c r="A53" s="110"/>
      <c r="B53" s="110"/>
      <c r="C53" s="65"/>
      <c r="D53" s="161"/>
      <c r="E53" s="161"/>
      <c r="F53" s="110"/>
      <c r="G53" s="163">
        <f t="shared" si="0"/>
        <v>0</v>
      </c>
      <c r="H53" s="163">
        <f t="shared" si="1"/>
        <v>0</v>
      </c>
      <c r="I53" s="164" t="str">
        <f t="shared" si="2"/>
        <v/>
      </c>
      <c r="J53" s="165" t="str">
        <f t="shared" si="3"/>
        <v/>
      </c>
      <c r="K53" s="165" t="str">
        <f t="shared" si="4"/>
        <v/>
      </c>
      <c r="L53" s="165" t="str">
        <f t="shared" si="5"/>
        <v/>
      </c>
      <c r="M53" s="166"/>
      <c r="N53" s="160"/>
    </row>
    <row r="54" spans="1:14" x14ac:dyDescent="0.25">
      <c r="A54" s="110"/>
      <c r="B54" s="110"/>
      <c r="C54" s="65"/>
      <c r="D54" s="161"/>
      <c r="E54" s="161"/>
      <c r="F54" s="110"/>
      <c r="G54" s="163">
        <f t="shared" si="0"/>
        <v>0</v>
      </c>
      <c r="H54" s="163">
        <f t="shared" si="1"/>
        <v>0</v>
      </c>
      <c r="I54" s="164" t="str">
        <f t="shared" si="2"/>
        <v/>
      </c>
      <c r="J54" s="165" t="str">
        <f t="shared" si="3"/>
        <v/>
      </c>
      <c r="K54" s="165" t="str">
        <f t="shared" si="4"/>
        <v/>
      </c>
      <c r="L54" s="165" t="str">
        <f t="shared" si="5"/>
        <v/>
      </c>
      <c r="M54" s="166"/>
      <c r="N54" s="160"/>
    </row>
    <row r="55" spans="1:14" x14ac:dyDescent="0.25">
      <c r="A55" s="110"/>
      <c r="B55" s="110"/>
      <c r="C55" s="65"/>
      <c r="D55" s="161"/>
      <c r="E55" s="161"/>
      <c r="F55" s="110"/>
      <c r="G55" s="163">
        <f t="shared" si="0"/>
        <v>0</v>
      </c>
      <c r="H55" s="163">
        <f t="shared" si="1"/>
        <v>0</v>
      </c>
      <c r="I55" s="164" t="str">
        <f t="shared" si="2"/>
        <v/>
      </c>
      <c r="J55" s="165" t="str">
        <f t="shared" si="3"/>
        <v/>
      </c>
      <c r="K55" s="165" t="str">
        <f t="shared" si="4"/>
        <v/>
      </c>
      <c r="L55" s="165" t="str">
        <f t="shared" si="5"/>
        <v/>
      </c>
      <c r="M55" s="166"/>
      <c r="N55" s="160"/>
    </row>
    <row r="56" spans="1:14" x14ac:dyDescent="0.25">
      <c r="A56" s="110"/>
      <c r="B56" s="110"/>
      <c r="C56" s="65"/>
      <c r="D56" s="161"/>
      <c r="E56" s="161"/>
      <c r="F56" s="110"/>
      <c r="G56" s="163">
        <f t="shared" si="0"/>
        <v>0</v>
      </c>
      <c r="H56" s="163">
        <f t="shared" si="1"/>
        <v>0</v>
      </c>
      <c r="I56" s="164" t="str">
        <f t="shared" si="2"/>
        <v/>
      </c>
      <c r="J56" s="165" t="str">
        <f t="shared" si="3"/>
        <v/>
      </c>
      <c r="K56" s="165" t="str">
        <f t="shared" si="4"/>
        <v/>
      </c>
      <c r="L56" s="165" t="str">
        <f t="shared" si="5"/>
        <v/>
      </c>
      <c r="M56" s="166"/>
      <c r="N56" s="160"/>
    </row>
    <row r="57" spans="1:14" x14ac:dyDescent="0.25">
      <c r="A57" s="110"/>
      <c r="B57" s="110"/>
      <c r="C57" s="65"/>
      <c r="D57" s="161"/>
      <c r="E57" s="161"/>
      <c r="F57" s="110"/>
      <c r="G57" s="163">
        <f t="shared" si="0"/>
        <v>0</v>
      </c>
      <c r="H57" s="163">
        <f t="shared" si="1"/>
        <v>0</v>
      </c>
      <c r="I57" s="164" t="str">
        <f t="shared" si="2"/>
        <v/>
      </c>
      <c r="J57" s="165" t="str">
        <f t="shared" si="3"/>
        <v/>
      </c>
      <c r="K57" s="165" t="str">
        <f t="shared" si="4"/>
        <v/>
      </c>
      <c r="L57" s="165" t="str">
        <f t="shared" si="5"/>
        <v/>
      </c>
      <c r="M57" s="166"/>
      <c r="N57" s="160"/>
    </row>
    <row r="58" spans="1:14" x14ac:dyDescent="0.25">
      <c r="A58" s="110"/>
      <c r="B58" s="110"/>
      <c r="C58" s="65"/>
      <c r="D58" s="161"/>
      <c r="E58" s="161"/>
      <c r="F58" s="110"/>
      <c r="G58" s="163">
        <f t="shared" si="0"/>
        <v>0</v>
      </c>
      <c r="H58" s="163">
        <f t="shared" si="1"/>
        <v>0</v>
      </c>
      <c r="I58" s="164" t="str">
        <f t="shared" si="2"/>
        <v/>
      </c>
      <c r="J58" s="165" t="str">
        <f t="shared" si="3"/>
        <v/>
      </c>
      <c r="K58" s="165" t="str">
        <f t="shared" si="4"/>
        <v/>
      </c>
      <c r="L58" s="165" t="str">
        <f t="shared" si="5"/>
        <v/>
      </c>
      <c r="M58" s="166"/>
      <c r="N58" s="160"/>
    </row>
    <row r="59" spans="1:14" x14ac:dyDescent="0.25">
      <c r="A59" s="110"/>
      <c r="B59" s="110"/>
      <c r="C59" s="65"/>
      <c r="D59" s="161"/>
      <c r="E59" s="161"/>
      <c r="F59" s="110"/>
      <c r="G59" s="163">
        <f t="shared" si="0"/>
        <v>0</v>
      </c>
      <c r="H59" s="163">
        <f t="shared" si="1"/>
        <v>0</v>
      </c>
      <c r="I59" s="164" t="str">
        <f t="shared" si="2"/>
        <v/>
      </c>
      <c r="J59" s="165" t="str">
        <f t="shared" si="3"/>
        <v/>
      </c>
      <c r="K59" s="165" t="str">
        <f t="shared" si="4"/>
        <v/>
      </c>
      <c r="L59" s="165" t="str">
        <f t="shared" si="5"/>
        <v/>
      </c>
      <c r="M59" s="166"/>
      <c r="N59" s="160"/>
    </row>
    <row r="60" spans="1:14" x14ac:dyDescent="0.25">
      <c r="A60" s="110"/>
      <c r="B60" s="110"/>
      <c r="C60" s="65"/>
      <c r="D60" s="161"/>
      <c r="E60" s="161"/>
      <c r="F60" s="110"/>
      <c r="G60" s="163">
        <f t="shared" si="0"/>
        <v>0</v>
      </c>
      <c r="H60" s="163">
        <f t="shared" si="1"/>
        <v>0</v>
      </c>
      <c r="I60" s="164" t="str">
        <f t="shared" si="2"/>
        <v/>
      </c>
      <c r="J60" s="165" t="str">
        <f t="shared" si="3"/>
        <v/>
      </c>
      <c r="K60" s="165" t="str">
        <f t="shared" si="4"/>
        <v/>
      </c>
      <c r="L60" s="165" t="str">
        <f t="shared" si="5"/>
        <v/>
      </c>
      <c r="M60" s="166"/>
      <c r="N60" s="160"/>
    </row>
    <row r="61" spans="1:14" x14ac:dyDescent="0.25">
      <c r="A61" s="110"/>
      <c r="B61" s="110"/>
      <c r="C61" s="65"/>
      <c r="D61" s="161"/>
      <c r="E61" s="161"/>
      <c r="F61" s="110"/>
      <c r="G61" s="163">
        <f t="shared" si="0"/>
        <v>0</v>
      </c>
      <c r="H61" s="163">
        <f t="shared" si="1"/>
        <v>0</v>
      </c>
      <c r="I61" s="164" t="str">
        <f t="shared" si="2"/>
        <v/>
      </c>
      <c r="J61" s="165" t="str">
        <f t="shared" si="3"/>
        <v/>
      </c>
      <c r="K61" s="165" t="str">
        <f t="shared" si="4"/>
        <v/>
      </c>
      <c r="L61" s="165" t="str">
        <f t="shared" si="5"/>
        <v/>
      </c>
      <c r="M61" s="166"/>
      <c r="N61" s="160"/>
    </row>
    <row r="62" spans="1:14" x14ac:dyDescent="0.25">
      <c r="A62" s="110"/>
      <c r="B62" s="110"/>
      <c r="C62" s="65"/>
      <c r="D62" s="161"/>
      <c r="E62" s="161"/>
      <c r="F62" s="110"/>
      <c r="G62" s="163">
        <f t="shared" si="0"/>
        <v>0</v>
      </c>
      <c r="H62" s="163">
        <f t="shared" si="1"/>
        <v>0</v>
      </c>
      <c r="I62" s="164" t="str">
        <f t="shared" si="2"/>
        <v/>
      </c>
      <c r="J62" s="165" t="str">
        <f t="shared" si="3"/>
        <v/>
      </c>
      <c r="K62" s="165" t="str">
        <f t="shared" si="4"/>
        <v/>
      </c>
      <c r="L62" s="165" t="str">
        <f t="shared" si="5"/>
        <v/>
      </c>
      <c r="M62" s="166"/>
      <c r="N62" s="160"/>
    </row>
    <row r="63" spans="1:14" x14ac:dyDescent="0.25">
      <c r="A63" s="110"/>
      <c r="B63" s="110"/>
      <c r="C63" s="65"/>
      <c r="D63" s="161"/>
      <c r="E63" s="161"/>
      <c r="F63" s="110"/>
      <c r="G63" s="163">
        <f t="shared" si="0"/>
        <v>0</v>
      </c>
      <c r="H63" s="163">
        <f t="shared" si="1"/>
        <v>0</v>
      </c>
      <c r="I63" s="164" t="str">
        <f t="shared" si="2"/>
        <v/>
      </c>
      <c r="J63" s="165" t="str">
        <f t="shared" si="3"/>
        <v/>
      </c>
      <c r="K63" s="165" t="str">
        <f t="shared" si="4"/>
        <v/>
      </c>
      <c r="L63" s="165" t="str">
        <f t="shared" si="5"/>
        <v/>
      </c>
      <c r="M63" s="166"/>
      <c r="N63" s="160"/>
    </row>
    <row r="64" spans="1:14" x14ac:dyDescent="0.25">
      <c r="A64" s="110"/>
      <c r="B64" s="110"/>
      <c r="C64" s="65"/>
      <c r="D64" s="161"/>
      <c r="E64" s="161"/>
      <c r="F64" s="110"/>
      <c r="G64" s="163">
        <f t="shared" si="0"/>
        <v>0</v>
      </c>
      <c r="H64" s="163">
        <f t="shared" si="1"/>
        <v>0</v>
      </c>
      <c r="I64" s="164" t="str">
        <f t="shared" si="2"/>
        <v/>
      </c>
      <c r="J64" s="165" t="str">
        <f t="shared" si="3"/>
        <v/>
      </c>
      <c r="K64" s="165" t="str">
        <f t="shared" si="4"/>
        <v/>
      </c>
      <c r="L64" s="165" t="str">
        <f t="shared" si="5"/>
        <v/>
      </c>
      <c r="M64" s="166"/>
      <c r="N64" s="160"/>
    </row>
    <row r="65" spans="1:14" x14ac:dyDescent="0.25">
      <c r="A65" s="110"/>
      <c r="B65" s="110"/>
      <c r="C65" s="65"/>
      <c r="D65" s="161"/>
      <c r="E65" s="161"/>
      <c r="F65" s="110"/>
      <c r="G65" s="163">
        <f t="shared" si="0"/>
        <v>0</v>
      </c>
      <c r="H65" s="163">
        <f t="shared" si="1"/>
        <v>0</v>
      </c>
      <c r="I65" s="164" t="str">
        <f t="shared" si="2"/>
        <v/>
      </c>
      <c r="J65" s="165" t="str">
        <f t="shared" si="3"/>
        <v/>
      </c>
      <c r="K65" s="165" t="str">
        <f t="shared" si="4"/>
        <v/>
      </c>
      <c r="L65" s="165" t="str">
        <f t="shared" si="5"/>
        <v/>
      </c>
      <c r="M65" s="166"/>
      <c r="N65" s="160"/>
    </row>
    <row r="66" spans="1:14" x14ac:dyDescent="0.25">
      <c r="A66" s="110"/>
      <c r="B66" s="110"/>
      <c r="C66" s="65"/>
      <c r="D66" s="161"/>
      <c r="E66" s="161"/>
      <c r="F66" s="110"/>
      <c r="G66" s="163">
        <f t="shared" si="0"/>
        <v>0</v>
      </c>
      <c r="H66" s="163">
        <f t="shared" si="1"/>
        <v>0</v>
      </c>
      <c r="I66" s="164" t="str">
        <f t="shared" si="2"/>
        <v/>
      </c>
      <c r="J66" s="165" t="str">
        <f t="shared" si="3"/>
        <v/>
      </c>
      <c r="K66" s="165" t="str">
        <f t="shared" si="4"/>
        <v/>
      </c>
      <c r="L66" s="165" t="str">
        <f t="shared" si="5"/>
        <v/>
      </c>
      <c r="M66" s="166"/>
      <c r="N66" s="160"/>
    </row>
    <row r="67" spans="1:14" x14ac:dyDescent="0.25">
      <c r="A67" s="110"/>
      <c r="B67" s="110"/>
      <c r="C67" s="65"/>
      <c r="D67" s="161"/>
      <c r="E67" s="161"/>
      <c r="F67" s="110"/>
      <c r="G67" s="163">
        <f t="shared" ref="G67:G100" si="6" xml:space="preserve"> F67/40</f>
        <v>0</v>
      </c>
      <c r="H67" s="163">
        <f t="shared" ref="H67:H100" si="7">IF(AND(G67&lt;&gt;"", G67&lt;&gt;""), G67*5,"")</f>
        <v>0</v>
      </c>
      <c r="I67" s="164" t="str">
        <f t="shared" ref="I67:I100" si="8">IF(ISBLANK(D67),"",WORKDAY(D67,H67))</f>
        <v/>
      </c>
      <c r="J67" s="165" t="str">
        <f t="shared" ref="J67:J100" si="9">IF(ISBLANK(D67),"",SUM(I67,30))</f>
        <v/>
      </c>
      <c r="K67" s="165" t="str">
        <f t="shared" ref="K67:K100" si="10">IF(ISBLANK(D67),"",SUM(I67,60))</f>
        <v/>
      </c>
      <c r="L67" s="165" t="str">
        <f t="shared" ref="L67:L100" si="11">IF(ISBLANK(D67),"",SUM(I67,90))</f>
        <v/>
      </c>
      <c r="M67" s="166"/>
      <c r="N67" s="160"/>
    </row>
    <row r="68" spans="1:14" x14ac:dyDescent="0.25">
      <c r="A68" s="110"/>
      <c r="B68" s="110"/>
      <c r="C68" s="65"/>
      <c r="D68" s="161"/>
      <c r="E68" s="161"/>
      <c r="F68" s="110"/>
      <c r="G68" s="163">
        <f t="shared" si="6"/>
        <v>0</v>
      </c>
      <c r="H68" s="163">
        <f t="shared" si="7"/>
        <v>0</v>
      </c>
      <c r="I68" s="164" t="str">
        <f t="shared" si="8"/>
        <v/>
      </c>
      <c r="J68" s="165" t="str">
        <f t="shared" si="9"/>
        <v/>
      </c>
      <c r="K68" s="165" t="str">
        <f t="shared" si="10"/>
        <v/>
      </c>
      <c r="L68" s="165" t="str">
        <f t="shared" si="11"/>
        <v/>
      </c>
      <c r="M68" s="166"/>
      <c r="N68" s="160"/>
    </row>
    <row r="69" spans="1:14" x14ac:dyDescent="0.25">
      <c r="A69" s="110"/>
      <c r="B69" s="110"/>
      <c r="C69" s="65"/>
      <c r="D69" s="161"/>
      <c r="E69" s="161"/>
      <c r="F69" s="110"/>
      <c r="G69" s="163">
        <f t="shared" si="6"/>
        <v>0</v>
      </c>
      <c r="H69" s="163">
        <f t="shared" si="7"/>
        <v>0</v>
      </c>
      <c r="I69" s="164" t="str">
        <f t="shared" si="8"/>
        <v/>
      </c>
      <c r="J69" s="165" t="str">
        <f t="shared" si="9"/>
        <v/>
      </c>
      <c r="K69" s="165" t="str">
        <f t="shared" si="10"/>
        <v/>
      </c>
      <c r="L69" s="165" t="str">
        <f t="shared" si="11"/>
        <v/>
      </c>
      <c r="M69" s="166"/>
      <c r="N69" s="160"/>
    </row>
    <row r="70" spans="1:14" x14ac:dyDescent="0.25">
      <c r="A70" s="110"/>
      <c r="B70" s="110"/>
      <c r="C70" s="65"/>
      <c r="D70" s="161"/>
      <c r="E70" s="161"/>
      <c r="F70" s="110"/>
      <c r="G70" s="163">
        <f t="shared" si="6"/>
        <v>0</v>
      </c>
      <c r="H70" s="163">
        <f t="shared" si="7"/>
        <v>0</v>
      </c>
      <c r="I70" s="164" t="str">
        <f t="shared" si="8"/>
        <v/>
      </c>
      <c r="J70" s="165" t="str">
        <f t="shared" si="9"/>
        <v/>
      </c>
      <c r="K70" s="165" t="str">
        <f t="shared" si="10"/>
        <v/>
      </c>
      <c r="L70" s="165" t="str">
        <f t="shared" si="11"/>
        <v/>
      </c>
      <c r="M70" s="166"/>
      <c r="N70" s="160"/>
    </row>
    <row r="71" spans="1:14" x14ac:dyDescent="0.25">
      <c r="A71" s="110"/>
      <c r="B71" s="110"/>
      <c r="C71" s="65"/>
      <c r="D71" s="161"/>
      <c r="E71" s="161"/>
      <c r="F71" s="110"/>
      <c r="G71" s="163">
        <f t="shared" si="6"/>
        <v>0</v>
      </c>
      <c r="H71" s="163">
        <f t="shared" si="7"/>
        <v>0</v>
      </c>
      <c r="I71" s="164" t="str">
        <f t="shared" si="8"/>
        <v/>
      </c>
      <c r="J71" s="165" t="str">
        <f t="shared" si="9"/>
        <v/>
      </c>
      <c r="K71" s="165" t="str">
        <f t="shared" si="10"/>
        <v/>
      </c>
      <c r="L71" s="165" t="str">
        <f t="shared" si="11"/>
        <v/>
      </c>
      <c r="M71" s="166"/>
      <c r="N71" s="160"/>
    </row>
    <row r="72" spans="1:14" x14ac:dyDescent="0.25">
      <c r="A72" s="110"/>
      <c r="B72" s="110"/>
      <c r="C72" s="65"/>
      <c r="D72" s="161"/>
      <c r="E72" s="161"/>
      <c r="F72" s="110"/>
      <c r="G72" s="163">
        <f t="shared" si="6"/>
        <v>0</v>
      </c>
      <c r="H72" s="163">
        <f t="shared" si="7"/>
        <v>0</v>
      </c>
      <c r="I72" s="164" t="str">
        <f t="shared" si="8"/>
        <v/>
      </c>
      <c r="J72" s="165" t="str">
        <f t="shared" si="9"/>
        <v/>
      </c>
      <c r="K72" s="165" t="str">
        <f t="shared" si="10"/>
        <v/>
      </c>
      <c r="L72" s="165" t="str">
        <f t="shared" si="11"/>
        <v/>
      </c>
      <c r="M72" s="166"/>
      <c r="N72" s="160"/>
    </row>
    <row r="73" spans="1:14" x14ac:dyDescent="0.25">
      <c r="A73" s="110"/>
      <c r="B73" s="110"/>
      <c r="C73" s="65"/>
      <c r="D73" s="161"/>
      <c r="E73" s="161"/>
      <c r="F73" s="110"/>
      <c r="G73" s="163">
        <f t="shared" si="6"/>
        <v>0</v>
      </c>
      <c r="H73" s="163">
        <f t="shared" si="7"/>
        <v>0</v>
      </c>
      <c r="I73" s="164" t="str">
        <f t="shared" si="8"/>
        <v/>
      </c>
      <c r="J73" s="165" t="str">
        <f t="shared" si="9"/>
        <v/>
      </c>
      <c r="K73" s="165" t="str">
        <f t="shared" si="10"/>
        <v/>
      </c>
      <c r="L73" s="165" t="str">
        <f t="shared" si="11"/>
        <v/>
      </c>
      <c r="M73" s="166"/>
      <c r="N73" s="160"/>
    </row>
    <row r="74" spans="1:14" x14ac:dyDescent="0.25">
      <c r="A74" s="110"/>
      <c r="B74" s="110"/>
      <c r="C74" s="65"/>
      <c r="D74" s="161"/>
      <c r="E74" s="161"/>
      <c r="F74" s="110"/>
      <c r="G74" s="163">
        <f t="shared" si="6"/>
        <v>0</v>
      </c>
      <c r="H74" s="163">
        <f t="shared" si="7"/>
        <v>0</v>
      </c>
      <c r="I74" s="164" t="str">
        <f t="shared" si="8"/>
        <v/>
      </c>
      <c r="J74" s="165" t="str">
        <f t="shared" si="9"/>
        <v/>
      </c>
      <c r="K74" s="165" t="str">
        <f t="shared" si="10"/>
        <v/>
      </c>
      <c r="L74" s="165" t="str">
        <f t="shared" si="11"/>
        <v/>
      </c>
      <c r="M74" s="166"/>
      <c r="N74" s="160"/>
    </row>
    <row r="75" spans="1:14" x14ac:dyDescent="0.25">
      <c r="A75" s="110"/>
      <c r="B75" s="110"/>
      <c r="C75" s="65"/>
      <c r="D75" s="161"/>
      <c r="E75" s="161"/>
      <c r="F75" s="110"/>
      <c r="G75" s="163">
        <f t="shared" si="6"/>
        <v>0</v>
      </c>
      <c r="H75" s="163">
        <f t="shared" si="7"/>
        <v>0</v>
      </c>
      <c r="I75" s="164" t="str">
        <f t="shared" si="8"/>
        <v/>
      </c>
      <c r="J75" s="165" t="str">
        <f t="shared" si="9"/>
        <v/>
      </c>
      <c r="K75" s="165" t="str">
        <f t="shared" si="10"/>
        <v/>
      </c>
      <c r="L75" s="165" t="str">
        <f t="shared" si="11"/>
        <v/>
      </c>
      <c r="M75" s="166"/>
      <c r="N75" s="160"/>
    </row>
    <row r="76" spans="1:14" x14ac:dyDescent="0.25">
      <c r="A76" s="110"/>
      <c r="B76" s="110"/>
      <c r="C76" s="65"/>
      <c r="D76" s="161"/>
      <c r="E76" s="161"/>
      <c r="F76" s="110"/>
      <c r="G76" s="163">
        <f t="shared" si="6"/>
        <v>0</v>
      </c>
      <c r="H76" s="163">
        <f t="shared" si="7"/>
        <v>0</v>
      </c>
      <c r="I76" s="164" t="str">
        <f t="shared" si="8"/>
        <v/>
      </c>
      <c r="J76" s="165" t="str">
        <f t="shared" si="9"/>
        <v/>
      </c>
      <c r="K76" s="165" t="str">
        <f t="shared" si="10"/>
        <v/>
      </c>
      <c r="L76" s="165" t="str">
        <f t="shared" si="11"/>
        <v/>
      </c>
      <c r="M76" s="166"/>
      <c r="N76" s="160"/>
    </row>
    <row r="77" spans="1:14" x14ac:dyDescent="0.25">
      <c r="A77" s="110"/>
      <c r="B77" s="110"/>
      <c r="C77" s="65"/>
      <c r="D77" s="161"/>
      <c r="E77" s="161"/>
      <c r="F77" s="110"/>
      <c r="G77" s="163">
        <f t="shared" si="6"/>
        <v>0</v>
      </c>
      <c r="H77" s="163">
        <f t="shared" si="7"/>
        <v>0</v>
      </c>
      <c r="I77" s="164" t="str">
        <f t="shared" si="8"/>
        <v/>
      </c>
      <c r="J77" s="165" t="str">
        <f t="shared" si="9"/>
        <v/>
      </c>
      <c r="K77" s="165" t="str">
        <f t="shared" si="10"/>
        <v/>
      </c>
      <c r="L77" s="165" t="str">
        <f t="shared" si="11"/>
        <v/>
      </c>
      <c r="M77" s="166"/>
      <c r="N77" s="160"/>
    </row>
    <row r="78" spans="1:14" x14ac:dyDescent="0.25">
      <c r="A78" s="110"/>
      <c r="B78" s="110"/>
      <c r="C78" s="65"/>
      <c r="D78" s="161"/>
      <c r="E78" s="161"/>
      <c r="F78" s="110"/>
      <c r="G78" s="163">
        <f t="shared" si="6"/>
        <v>0</v>
      </c>
      <c r="H78" s="163">
        <f t="shared" si="7"/>
        <v>0</v>
      </c>
      <c r="I78" s="164" t="str">
        <f t="shared" si="8"/>
        <v/>
      </c>
      <c r="J78" s="165" t="str">
        <f t="shared" si="9"/>
        <v/>
      </c>
      <c r="K78" s="165" t="str">
        <f t="shared" si="10"/>
        <v/>
      </c>
      <c r="L78" s="165" t="str">
        <f t="shared" si="11"/>
        <v/>
      </c>
      <c r="M78" s="166"/>
      <c r="N78" s="160"/>
    </row>
    <row r="79" spans="1:14" x14ac:dyDescent="0.25">
      <c r="A79" s="110"/>
      <c r="B79" s="110"/>
      <c r="C79" s="65"/>
      <c r="D79" s="161"/>
      <c r="E79" s="161"/>
      <c r="F79" s="110"/>
      <c r="G79" s="163">
        <f t="shared" si="6"/>
        <v>0</v>
      </c>
      <c r="H79" s="163">
        <f t="shared" si="7"/>
        <v>0</v>
      </c>
      <c r="I79" s="164" t="str">
        <f t="shared" si="8"/>
        <v/>
      </c>
      <c r="J79" s="165" t="str">
        <f t="shared" si="9"/>
        <v/>
      </c>
      <c r="K79" s="165" t="str">
        <f t="shared" si="10"/>
        <v/>
      </c>
      <c r="L79" s="165" t="str">
        <f t="shared" si="11"/>
        <v/>
      </c>
      <c r="M79" s="166"/>
      <c r="N79" s="160"/>
    </row>
    <row r="80" spans="1:14" x14ac:dyDescent="0.25">
      <c r="A80" s="110"/>
      <c r="B80" s="110"/>
      <c r="C80" s="65"/>
      <c r="D80" s="161"/>
      <c r="E80" s="161"/>
      <c r="F80" s="110"/>
      <c r="G80" s="163">
        <f t="shared" si="6"/>
        <v>0</v>
      </c>
      <c r="H80" s="163">
        <f t="shared" si="7"/>
        <v>0</v>
      </c>
      <c r="I80" s="164" t="str">
        <f t="shared" si="8"/>
        <v/>
      </c>
      <c r="J80" s="165" t="str">
        <f t="shared" si="9"/>
        <v/>
      </c>
      <c r="K80" s="165" t="str">
        <f t="shared" si="10"/>
        <v/>
      </c>
      <c r="L80" s="165" t="str">
        <f t="shared" si="11"/>
        <v/>
      </c>
      <c r="M80" s="166"/>
      <c r="N80" s="160"/>
    </row>
    <row r="81" spans="1:14" x14ac:dyDescent="0.25">
      <c r="A81" s="110"/>
      <c r="B81" s="110"/>
      <c r="C81" s="65"/>
      <c r="D81" s="161"/>
      <c r="E81" s="161"/>
      <c r="F81" s="110"/>
      <c r="G81" s="163">
        <f t="shared" si="6"/>
        <v>0</v>
      </c>
      <c r="H81" s="163">
        <f t="shared" si="7"/>
        <v>0</v>
      </c>
      <c r="I81" s="164" t="str">
        <f t="shared" si="8"/>
        <v/>
      </c>
      <c r="J81" s="165" t="str">
        <f t="shared" si="9"/>
        <v/>
      </c>
      <c r="K81" s="165" t="str">
        <f t="shared" si="10"/>
        <v/>
      </c>
      <c r="L81" s="165" t="str">
        <f t="shared" si="11"/>
        <v/>
      </c>
      <c r="M81" s="166"/>
      <c r="N81" s="160"/>
    </row>
    <row r="82" spans="1:14" x14ac:dyDescent="0.25">
      <c r="A82" s="110"/>
      <c r="B82" s="110"/>
      <c r="C82" s="65"/>
      <c r="D82" s="161"/>
      <c r="E82" s="161"/>
      <c r="F82" s="110"/>
      <c r="G82" s="163">
        <f t="shared" si="6"/>
        <v>0</v>
      </c>
      <c r="H82" s="163">
        <f t="shared" si="7"/>
        <v>0</v>
      </c>
      <c r="I82" s="164" t="str">
        <f t="shared" si="8"/>
        <v/>
      </c>
      <c r="J82" s="165" t="str">
        <f t="shared" si="9"/>
        <v/>
      </c>
      <c r="K82" s="165" t="str">
        <f t="shared" si="10"/>
        <v/>
      </c>
      <c r="L82" s="165" t="str">
        <f t="shared" si="11"/>
        <v/>
      </c>
      <c r="M82" s="166"/>
      <c r="N82" s="160"/>
    </row>
    <row r="83" spans="1:14" x14ac:dyDescent="0.25">
      <c r="A83" s="110"/>
      <c r="B83" s="110"/>
      <c r="C83" s="65"/>
      <c r="D83" s="161"/>
      <c r="E83" s="161"/>
      <c r="F83" s="110"/>
      <c r="G83" s="163">
        <f t="shared" si="6"/>
        <v>0</v>
      </c>
      <c r="H83" s="163">
        <f t="shared" si="7"/>
        <v>0</v>
      </c>
      <c r="I83" s="164" t="str">
        <f t="shared" si="8"/>
        <v/>
      </c>
      <c r="J83" s="165" t="str">
        <f t="shared" si="9"/>
        <v/>
      </c>
      <c r="K83" s="165" t="str">
        <f t="shared" si="10"/>
        <v/>
      </c>
      <c r="L83" s="165" t="str">
        <f t="shared" si="11"/>
        <v/>
      </c>
      <c r="M83" s="166"/>
      <c r="N83" s="160"/>
    </row>
    <row r="84" spans="1:14" x14ac:dyDescent="0.25">
      <c r="A84" s="110"/>
      <c r="B84" s="110"/>
      <c r="C84" s="65"/>
      <c r="D84" s="161"/>
      <c r="E84" s="161"/>
      <c r="F84" s="110"/>
      <c r="G84" s="163">
        <f t="shared" si="6"/>
        <v>0</v>
      </c>
      <c r="H84" s="163">
        <f t="shared" si="7"/>
        <v>0</v>
      </c>
      <c r="I84" s="164" t="str">
        <f t="shared" si="8"/>
        <v/>
      </c>
      <c r="J84" s="165" t="str">
        <f t="shared" si="9"/>
        <v/>
      </c>
      <c r="K84" s="165" t="str">
        <f t="shared" si="10"/>
        <v/>
      </c>
      <c r="L84" s="165" t="str">
        <f t="shared" si="11"/>
        <v/>
      </c>
      <c r="M84" s="166"/>
      <c r="N84" s="160"/>
    </row>
    <row r="85" spans="1:14" x14ac:dyDescent="0.25">
      <c r="A85" s="110"/>
      <c r="B85" s="110"/>
      <c r="C85" s="65"/>
      <c r="D85" s="161"/>
      <c r="E85" s="161"/>
      <c r="F85" s="110"/>
      <c r="G85" s="163">
        <f t="shared" si="6"/>
        <v>0</v>
      </c>
      <c r="H85" s="163">
        <f t="shared" si="7"/>
        <v>0</v>
      </c>
      <c r="I85" s="164" t="str">
        <f t="shared" si="8"/>
        <v/>
      </c>
      <c r="J85" s="165" t="str">
        <f t="shared" si="9"/>
        <v/>
      </c>
      <c r="K85" s="165" t="str">
        <f t="shared" si="10"/>
        <v/>
      </c>
      <c r="L85" s="165" t="str">
        <f t="shared" si="11"/>
        <v/>
      </c>
      <c r="M85" s="166"/>
      <c r="N85" s="160"/>
    </row>
    <row r="86" spans="1:14" x14ac:dyDescent="0.25">
      <c r="A86" s="110"/>
      <c r="B86" s="110"/>
      <c r="C86" s="65"/>
      <c r="D86" s="161"/>
      <c r="E86" s="161"/>
      <c r="F86" s="110"/>
      <c r="G86" s="163">
        <f t="shared" si="6"/>
        <v>0</v>
      </c>
      <c r="H86" s="163">
        <f t="shared" si="7"/>
        <v>0</v>
      </c>
      <c r="I86" s="164" t="str">
        <f t="shared" si="8"/>
        <v/>
      </c>
      <c r="J86" s="165" t="str">
        <f t="shared" si="9"/>
        <v/>
      </c>
      <c r="K86" s="165" t="str">
        <f t="shared" si="10"/>
        <v/>
      </c>
      <c r="L86" s="165" t="str">
        <f t="shared" si="11"/>
        <v/>
      </c>
      <c r="M86" s="166"/>
      <c r="N86" s="160"/>
    </row>
    <row r="87" spans="1:14" x14ac:dyDescent="0.25">
      <c r="A87" s="110"/>
      <c r="B87" s="110"/>
      <c r="C87" s="65"/>
      <c r="D87" s="161"/>
      <c r="E87" s="161"/>
      <c r="F87" s="110"/>
      <c r="G87" s="163">
        <f t="shared" si="6"/>
        <v>0</v>
      </c>
      <c r="H87" s="163">
        <f t="shared" si="7"/>
        <v>0</v>
      </c>
      <c r="I87" s="164" t="str">
        <f t="shared" si="8"/>
        <v/>
      </c>
      <c r="J87" s="165" t="str">
        <f t="shared" si="9"/>
        <v/>
      </c>
      <c r="K87" s="165" t="str">
        <f t="shared" si="10"/>
        <v/>
      </c>
      <c r="L87" s="165" t="str">
        <f t="shared" si="11"/>
        <v/>
      </c>
      <c r="M87" s="166"/>
      <c r="N87" s="160"/>
    </row>
    <row r="88" spans="1:14" x14ac:dyDescent="0.25">
      <c r="A88" s="110"/>
      <c r="B88" s="110"/>
      <c r="C88" s="65"/>
      <c r="D88" s="161"/>
      <c r="E88" s="161"/>
      <c r="F88" s="110"/>
      <c r="G88" s="163">
        <f t="shared" si="6"/>
        <v>0</v>
      </c>
      <c r="H88" s="163">
        <f t="shared" si="7"/>
        <v>0</v>
      </c>
      <c r="I88" s="164" t="str">
        <f t="shared" si="8"/>
        <v/>
      </c>
      <c r="J88" s="165" t="str">
        <f t="shared" si="9"/>
        <v/>
      </c>
      <c r="K88" s="165" t="str">
        <f t="shared" si="10"/>
        <v/>
      </c>
      <c r="L88" s="165" t="str">
        <f t="shared" si="11"/>
        <v/>
      </c>
      <c r="M88" s="166"/>
      <c r="N88" s="160"/>
    </row>
    <row r="89" spans="1:14" x14ac:dyDescent="0.25">
      <c r="A89" s="110"/>
      <c r="B89" s="110"/>
      <c r="C89" s="65"/>
      <c r="D89" s="161"/>
      <c r="E89" s="161"/>
      <c r="F89" s="110"/>
      <c r="G89" s="163">
        <f t="shared" si="6"/>
        <v>0</v>
      </c>
      <c r="H89" s="163">
        <f t="shared" si="7"/>
        <v>0</v>
      </c>
      <c r="I89" s="164" t="str">
        <f t="shared" si="8"/>
        <v/>
      </c>
      <c r="J89" s="165" t="str">
        <f t="shared" si="9"/>
        <v/>
      </c>
      <c r="K89" s="165" t="str">
        <f t="shared" si="10"/>
        <v/>
      </c>
      <c r="L89" s="165" t="str">
        <f t="shared" si="11"/>
        <v/>
      </c>
      <c r="M89" s="166"/>
      <c r="N89" s="160"/>
    </row>
    <row r="90" spans="1:14" x14ac:dyDescent="0.25">
      <c r="A90" s="110"/>
      <c r="B90" s="110"/>
      <c r="C90" s="65"/>
      <c r="D90" s="161"/>
      <c r="E90" s="161"/>
      <c r="F90" s="110"/>
      <c r="G90" s="163">
        <f t="shared" si="6"/>
        <v>0</v>
      </c>
      <c r="H90" s="163">
        <f t="shared" si="7"/>
        <v>0</v>
      </c>
      <c r="I90" s="164" t="str">
        <f t="shared" si="8"/>
        <v/>
      </c>
      <c r="J90" s="165" t="str">
        <f t="shared" si="9"/>
        <v/>
      </c>
      <c r="K90" s="165" t="str">
        <f t="shared" si="10"/>
        <v/>
      </c>
      <c r="L90" s="165" t="str">
        <f t="shared" si="11"/>
        <v/>
      </c>
      <c r="M90" s="166"/>
      <c r="N90" s="160"/>
    </row>
    <row r="91" spans="1:14" x14ac:dyDescent="0.25">
      <c r="A91" s="110"/>
      <c r="B91" s="110"/>
      <c r="C91" s="65"/>
      <c r="D91" s="161"/>
      <c r="E91" s="161"/>
      <c r="F91" s="110"/>
      <c r="G91" s="163">
        <f t="shared" si="6"/>
        <v>0</v>
      </c>
      <c r="H91" s="163">
        <f t="shared" si="7"/>
        <v>0</v>
      </c>
      <c r="I91" s="164" t="str">
        <f t="shared" si="8"/>
        <v/>
      </c>
      <c r="J91" s="165" t="str">
        <f t="shared" si="9"/>
        <v/>
      </c>
      <c r="K91" s="165" t="str">
        <f t="shared" si="10"/>
        <v/>
      </c>
      <c r="L91" s="165" t="str">
        <f t="shared" si="11"/>
        <v/>
      </c>
      <c r="M91" s="166"/>
      <c r="N91" s="160"/>
    </row>
    <row r="92" spans="1:14" x14ac:dyDescent="0.25">
      <c r="A92" s="110"/>
      <c r="B92" s="110"/>
      <c r="C92" s="65"/>
      <c r="D92" s="161"/>
      <c r="E92" s="161"/>
      <c r="F92" s="110"/>
      <c r="G92" s="163">
        <f t="shared" si="6"/>
        <v>0</v>
      </c>
      <c r="H92" s="163">
        <f t="shared" si="7"/>
        <v>0</v>
      </c>
      <c r="I92" s="164" t="str">
        <f t="shared" si="8"/>
        <v/>
      </c>
      <c r="J92" s="165" t="str">
        <f t="shared" si="9"/>
        <v/>
      </c>
      <c r="K92" s="165" t="str">
        <f t="shared" si="10"/>
        <v/>
      </c>
      <c r="L92" s="165" t="str">
        <f t="shared" si="11"/>
        <v/>
      </c>
      <c r="M92" s="166"/>
      <c r="N92" s="160"/>
    </row>
    <row r="93" spans="1:14" x14ac:dyDescent="0.25">
      <c r="A93" s="110"/>
      <c r="B93" s="110"/>
      <c r="C93" s="65"/>
      <c r="D93" s="161"/>
      <c r="E93" s="161"/>
      <c r="F93" s="110"/>
      <c r="G93" s="163">
        <f t="shared" si="6"/>
        <v>0</v>
      </c>
      <c r="H93" s="163">
        <f t="shared" si="7"/>
        <v>0</v>
      </c>
      <c r="I93" s="164" t="str">
        <f t="shared" si="8"/>
        <v/>
      </c>
      <c r="J93" s="165" t="str">
        <f t="shared" si="9"/>
        <v/>
      </c>
      <c r="K93" s="165" t="str">
        <f t="shared" si="10"/>
        <v/>
      </c>
      <c r="L93" s="165" t="str">
        <f t="shared" si="11"/>
        <v/>
      </c>
      <c r="M93" s="166"/>
      <c r="N93" s="160"/>
    </row>
    <row r="94" spans="1:14" x14ac:dyDescent="0.25">
      <c r="A94" s="110"/>
      <c r="B94" s="110"/>
      <c r="C94" s="65"/>
      <c r="D94" s="161"/>
      <c r="E94" s="161"/>
      <c r="F94" s="110"/>
      <c r="G94" s="163">
        <f t="shared" si="6"/>
        <v>0</v>
      </c>
      <c r="H94" s="163">
        <f t="shared" si="7"/>
        <v>0</v>
      </c>
      <c r="I94" s="164" t="str">
        <f t="shared" si="8"/>
        <v/>
      </c>
      <c r="J94" s="165" t="str">
        <f t="shared" si="9"/>
        <v/>
      </c>
      <c r="K94" s="165" t="str">
        <f t="shared" si="10"/>
        <v/>
      </c>
      <c r="L94" s="165" t="str">
        <f t="shared" si="11"/>
        <v/>
      </c>
      <c r="M94" s="166"/>
      <c r="N94" s="160"/>
    </row>
    <row r="95" spans="1:14" x14ac:dyDescent="0.25">
      <c r="A95" s="110"/>
      <c r="B95" s="110"/>
      <c r="C95" s="65"/>
      <c r="D95" s="161"/>
      <c r="E95" s="161"/>
      <c r="F95" s="110"/>
      <c r="G95" s="163">
        <f t="shared" si="6"/>
        <v>0</v>
      </c>
      <c r="H95" s="163">
        <f t="shared" si="7"/>
        <v>0</v>
      </c>
      <c r="I95" s="164" t="str">
        <f t="shared" si="8"/>
        <v/>
      </c>
      <c r="J95" s="165" t="str">
        <f t="shared" si="9"/>
        <v/>
      </c>
      <c r="K95" s="165" t="str">
        <f t="shared" si="10"/>
        <v/>
      </c>
      <c r="L95" s="165" t="str">
        <f t="shared" si="11"/>
        <v/>
      </c>
      <c r="M95" s="166"/>
      <c r="N95" s="160"/>
    </row>
    <row r="96" spans="1:14" x14ac:dyDescent="0.25">
      <c r="A96" s="110"/>
      <c r="B96" s="110"/>
      <c r="C96" s="65"/>
      <c r="D96" s="161"/>
      <c r="E96" s="161"/>
      <c r="F96" s="110"/>
      <c r="G96" s="163">
        <f t="shared" si="6"/>
        <v>0</v>
      </c>
      <c r="H96" s="163">
        <f t="shared" si="7"/>
        <v>0</v>
      </c>
      <c r="I96" s="164" t="str">
        <f t="shared" si="8"/>
        <v/>
      </c>
      <c r="J96" s="165" t="str">
        <f t="shared" si="9"/>
        <v/>
      </c>
      <c r="K96" s="165" t="str">
        <f t="shared" si="10"/>
        <v/>
      </c>
      <c r="L96" s="165" t="str">
        <f t="shared" si="11"/>
        <v/>
      </c>
      <c r="M96" s="166"/>
      <c r="N96" s="160"/>
    </row>
    <row r="97" spans="1:14" x14ac:dyDescent="0.25">
      <c r="A97" s="110"/>
      <c r="B97" s="110"/>
      <c r="C97" s="65"/>
      <c r="D97" s="161"/>
      <c r="E97" s="161"/>
      <c r="F97" s="110"/>
      <c r="G97" s="163">
        <f t="shared" si="6"/>
        <v>0</v>
      </c>
      <c r="H97" s="163">
        <f t="shared" si="7"/>
        <v>0</v>
      </c>
      <c r="I97" s="164" t="str">
        <f t="shared" si="8"/>
        <v/>
      </c>
      <c r="J97" s="165" t="str">
        <f t="shared" si="9"/>
        <v/>
      </c>
      <c r="K97" s="165" t="str">
        <f t="shared" si="10"/>
        <v/>
      </c>
      <c r="L97" s="165" t="str">
        <f t="shared" si="11"/>
        <v/>
      </c>
      <c r="M97" s="166"/>
      <c r="N97" s="160"/>
    </row>
    <row r="98" spans="1:14" x14ac:dyDescent="0.25">
      <c r="A98" s="110"/>
      <c r="B98" s="110"/>
      <c r="C98" s="65"/>
      <c r="D98" s="161"/>
      <c r="E98" s="161"/>
      <c r="F98" s="110"/>
      <c r="G98" s="163">
        <f t="shared" si="6"/>
        <v>0</v>
      </c>
      <c r="H98" s="163">
        <f t="shared" si="7"/>
        <v>0</v>
      </c>
      <c r="I98" s="164" t="str">
        <f t="shared" si="8"/>
        <v/>
      </c>
      <c r="J98" s="165" t="str">
        <f t="shared" si="9"/>
        <v/>
      </c>
      <c r="K98" s="165" t="str">
        <f t="shared" si="10"/>
        <v/>
      </c>
      <c r="L98" s="165" t="str">
        <f t="shared" si="11"/>
        <v/>
      </c>
      <c r="M98" s="166"/>
      <c r="N98" s="160"/>
    </row>
    <row r="99" spans="1:14" x14ac:dyDescent="0.25">
      <c r="A99" s="110"/>
      <c r="B99" s="110"/>
      <c r="C99" s="65"/>
      <c r="D99" s="161"/>
      <c r="E99" s="161"/>
      <c r="F99" s="110"/>
      <c r="G99" s="163">
        <f t="shared" si="6"/>
        <v>0</v>
      </c>
      <c r="H99" s="163">
        <f t="shared" si="7"/>
        <v>0</v>
      </c>
      <c r="I99" s="164" t="str">
        <f t="shared" si="8"/>
        <v/>
      </c>
      <c r="J99" s="165" t="str">
        <f t="shared" si="9"/>
        <v/>
      </c>
      <c r="K99" s="165" t="str">
        <f t="shared" si="10"/>
        <v/>
      </c>
      <c r="L99" s="165" t="str">
        <f t="shared" si="11"/>
        <v/>
      </c>
      <c r="M99" s="166"/>
      <c r="N99" s="160"/>
    </row>
    <row r="100" spans="1:14" x14ac:dyDescent="0.25">
      <c r="A100" s="110"/>
      <c r="B100" s="110"/>
      <c r="C100" s="65"/>
      <c r="D100" s="161"/>
      <c r="E100" s="161"/>
      <c r="F100" s="110"/>
      <c r="G100" s="163">
        <f t="shared" si="6"/>
        <v>0</v>
      </c>
      <c r="H100" s="163">
        <f t="shared" si="7"/>
        <v>0</v>
      </c>
      <c r="I100" s="164" t="str">
        <f t="shared" si="8"/>
        <v/>
      </c>
      <c r="J100" s="165" t="str">
        <f t="shared" si="9"/>
        <v/>
      </c>
      <c r="K100" s="165" t="str">
        <f t="shared" si="10"/>
        <v/>
      </c>
      <c r="L100" s="165" t="str">
        <f t="shared" si="11"/>
        <v/>
      </c>
      <c r="M100" s="166"/>
      <c r="N100" s="160"/>
    </row>
    <row r="101" spans="1:14" x14ac:dyDescent="0.25">
      <c r="A101" s="110"/>
      <c r="B101" s="110"/>
      <c r="C101" s="65"/>
      <c r="D101" s="161"/>
      <c r="E101" s="161"/>
      <c r="F101" s="110"/>
      <c r="G101" s="163">
        <f t="shared" ref="G101:G164" si="12" xml:space="preserve"> F101/40</f>
        <v>0</v>
      </c>
      <c r="H101" s="163">
        <f t="shared" ref="H101:H164" si="13">IF(AND(G101&lt;&gt;"", G101&lt;&gt;""), G101*5,"")</f>
        <v>0</v>
      </c>
      <c r="I101" s="164" t="str">
        <f t="shared" ref="I101:I164" si="14">IF(ISBLANK(D101),"",WORKDAY(D101,H101))</f>
        <v/>
      </c>
      <c r="J101" s="165" t="str">
        <f t="shared" ref="J101:J164" si="15">IF(ISBLANK(D101),"",SUM(I101,30))</f>
        <v/>
      </c>
      <c r="K101" s="165" t="str">
        <f t="shared" ref="K101:K164" si="16">IF(ISBLANK(D101),"",SUM(I101,60))</f>
        <v/>
      </c>
      <c r="L101" s="165" t="str">
        <f t="shared" ref="L101:L164" si="17">IF(ISBLANK(D101),"",SUM(I101,90))</f>
        <v/>
      </c>
      <c r="M101" s="166"/>
      <c r="N101" s="160"/>
    </row>
    <row r="102" spans="1:14" x14ac:dyDescent="0.25">
      <c r="A102" s="110"/>
      <c r="B102" s="110"/>
      <c r="C102" s="65"/>
      <c r="D102" s="161"/>
      <c r="E102" s="161"/>
      <c r="F102" s="110"/>
      <c r="G102" s="163">
        <f t="shared" si="12"/>
        <v>0</v>
      </c>
      <c r="H102" s="163">
        <f t="shared" si="13"/>
        <v>0</v>
      </c>
      <c r="I102" s="164" t="str">
        <f t="shared" si="14"/>
        <v/>
      </c>
      <c r="J102" s="165" t="str">
        <f t="shared" si="15"/>
        <v/>
      </c>
      <c r="K102" s="165" t="str">
        <f t="shared" si="16"/>
        <v/>
      </c>
      <c r="L102" s="165" t="str">
        <f t="shared" si="17"/>
        <v/>
      </c>
      <c r="M102" s="166"/>
      <c r="N102" s="160"/>
    </row>
    <row r="103" spans="1:14" x14ac:dyDescent="0.25">
      <c r="A103" s="110"/>
      <c r="B103" s="110"/>
      <c r="C103" s="65"/>
      <c r="D103" s="161"/>
      <c r="E103" s="161"/>
      <c r="F103" s="110"/>
      <c r="G103" s="163">
        <f t="shared" si="12"/>
        <v>0</v>
      </c>
      <c r="H103" s="163">
        <f t="shared" si="13"/>
        <v>0</v>
      </c>
      <c r="I103" s="164" t="str">
        <f t="shared" si="14"/>
        <v/>
      </c>
      <c r="J103" s="165" t="str">
        <f t="shared" si="15"/>
        <v/>
      </c>
      <c r="K103" s="165" t="str">
        <f t="shared" si="16"/>
        <v/>
      </c>
      <c r="L103" s="165" t="str">
        <f t="shared" si="17"/>
        <v/>
      </c>
      <c r="M103" s="166"/>
      <c r="N103" s="160"/>
    </row>
    <row r="104" spans="1:14" x14ac:dyDescent="0.25">
      <c r="A104" s="110"/>
      <c r="B104" s="110"/>
      <c r="C104" s="65"/>
      <c r="D104" s="161"/>
      <c r="E104" s="161"/>
      <c r="F104" s="110"/>
      <c r="G104" s="163">
        <f t="shared" si="12"/>
        <v>0</v>
      </c>
      <c r="H104" s="163">
        <f t="shared" si="13"/>
        <v>0</v>
      </c>
      <c r="I104" s="164" t="str">
        <f t="shared" si="14"/>
        <v/>
      </c>
      <c r="J104" s="165" t="str">
        <f t="shared" si="15"/>
        <v/>
      </c>
      <c r="K104" s="165" t="str">
        <f t="shared" si="16"/>
        <v/>
      </c>
      <c r="L104" s="165" t="str">
        <f t="shared" si="17"/>
        <v/>
      </c>
      <c r="M104" s="166"/>
      <c r="N104" s="160"/>
    </row>
    <row r="105" spans="1:14" x14ac:dyDescent="0.25">
      <c r="A105" s="110"/>
      <c r="B105" s="110"/>
      <c r="C105" s="65"/>
      <c r="D105" s="161"/>
      <c r="E105" s="161"/>
      <c r="F105" s="110"/>
      <c r="G105" s="163">
        <f t="shared" si="12"/>
        <v>0</v>
      </c>
      <c r="H105" s="163">
        <f t="shared" si="13"/>
        <v>0</v>
      </c>
      <c r="I105" s="164" t="str">
        <f t="shared" si="14"/>
        <v/>
      </c>
      <c r="J105" s="165" t="str">
        <f t="shared" si="15"/>
        <v/>
      </c>
      <c r="K105" s="165" t="str">
        <f t="shared" si="16"/>
        <v/>
      </c>
      <c r="L105" s="165" t="str">
        <f t="shared" si="17"/>
        <v/>
      </c>
      <c r="M105" s="166"/>
      <c r="N105" s="160"/>
    </row>
    <row r="106" spans="1:14" x14ac:dyDescent="0.25">
      <c r="A106" s="110"/>
      <c r="B106" s="110"/>
      <c r="C106" s="65"/>
      <c r="D106" s="161"/>
      <c r="E106" s="161"/>
      <c r="F106" s="110"/>
      <c r="G106" s="163">
        <f t="shared" si="12"/>
        <v>0</v>
      </c>
      <c r="H106" s="163">
        <f t="shared" si="13"/>
        <v>0</v>
      </c>
      <c r="I106" s="164" t="str">
        <f t="shared" si="14"/>
        <v/>
      </c>
      <c r="J106" s="165" t="str">
        <f t="shared" si="15"/>
        <v/>
      </c>
      <c r="K106" s="165" t="str">
        <f t="shared" si="16"/>
        <v/>
      </c>
      <c r="L106" s="165" t="str">
        <f t="shared" si="17"/>
        <v/>
      </c>
      <c r="M106" s="166"/>
      <c r="N106" s="160"/>
    </row>
    <row r="107" spans="1:14" x14ac:dyDescent="0.25">
      <c r="A107" s="110"/>
      <c r="B107" s="110"/>
      <c r="C107" s="65"/>
      <c r="D107" s="161"/>
      <c r="E107" s="161"/>
      <c r="F107" s="110"/>
      <c r="G107" s="163">
        <f t="shared" si="12"/>
        <v>0</v>
      </c>
      <c r="H107" s="163">
        <f t="shared" si="13"/>
        <v>0</v>
      </c>
      <c r="I107" s="164" t="str">
        <f t="shared" si="14"/>
        <v/>
      </c>
      <c r="J107" s="165" t="str">
        <f t="shared" si="15"/>
        <v/>
      </c>
      <c r="K107" s="165" t="str">
        <f t="shared" si="16"/>
        <v/>
      </c>
      <c r="L107" s="165" t="str">
        <f t="shared" si="17"/>
        <v/>
      </c>
      <c r="M107" s="166"/>
      <c r="N107" s="160"/>
    </row>
    <row r="108" spans="1:14" x14ac:dyDescent="0.25">
      <c r="A108" s="110"/>
      <c r="B108" s="110"/>
      <c r="C108" s="65"/>
      <c r="D108" s="161"/>
      <c r="E108" s="161"/>
      <c r="F108" s="110"/>
      <c r="G108" s="163">
        <f t="shared" si="12"/>
        <v>0</v>
      </c>
      <c r="H108" s="163">
        <f t="shared" si="13"/>
        <v>0</v>
      </c>
      <c r="I108" s="164" t="str">
        <f t="shared" si="14"/>
        <v/>
      </c>
      <c r="J108" s="165" t="str">
        <f t="shared" si="15"/>
        <v/>
      </c>
      <c r="K108" s="165" t="str">
        <f t="shared" si="16"/>
        <v/>
      </c>
      <c r="L108" s="165" t="str">
        <f t="shared" si="17"/>
        <v/>
      </c>
      <c r="M108" s="166"/>
      <c r="N108" s="160"/>
    </row>
    <row r="109" spans="1:14" x14ac:dyDescent="0.25">
      <c r="A109" s="110"/>
      <c r="B109" s="110"/>
      <c r="C109" s="65"/>
      <c r="D109" s="161"/>
      <c r="E109" s="161"/>
      <c r="F109" s="110"/>
      <c r="G109" s="163">
        <f t="shared" si="12"/>
        <v>0</v>
      </c>
      <c r="H109" s="163">
        <f t="shared" si="13"/>
        <v>0</v>
      </c>
      <c r="I109" s="164" t="str">
        <f t="shared" si="14"/>
        <v/>
      </c>
      <c r="J109" s="165" t="str">
        <f t="shared" si="15"/>
        <v/>
      </c>
      <c r="K109" s="165" t="str">
        <f t="shared" si="16"/>
        <v/>
      </c>
      <c r="L109" s="165" t="str">
        <f t="shared" si="17"/>
        <v/>
      </c>
      <c r="M109" s="166"/>
      <c r="N109" s="160"/>
    </row>
    <row r="110" spans="1:14" x14ac:dyDescent="0.25">
      <c r="A110" s="110"/>
      <c r="B110" s="110"/>
      <c r="C110" s="65"/>
      <c r="D110" s="161"/>
      <c r="E110" s="161"/>
      <c r="F110" s="110"/>
      <c r="G110" s="163">
        <f t="shared" si="12"/>
        <v>0</v>
      </c>
      <c r="H110" s="163">
        <f t="shared" si="13"/>
        <v>0</v>
      </c>
      <c r="I110" s="164" t="str">
        <f t="shared" si="14"/>
        <v/>
      </c>
      <c r="J110" s="165" t="str">
        <f t="shared" si="15"/>
        <v/>
      </c>
      <c r="K110" s="165" t="str">
        <f t="shared" si="16"/>
        <v/>
      </c>
      <c r="L110" s="165" t="str">
        <f t="shared" si="17"/>
        <v/>
      </c>
      <c r="M110" s="166"/>
      <c r="N110" s="160"/>
    </row>
    <row r="111" spans="1:14" x14ac:dyDescent="0.25">
      <c r="A111" s="110"/>
      <c r="B111" s="110"/>
      <c r="C111" s="65"/>
      <c r="D111" s="161"/>
      <c r="E111" s="161"/>
      <c r="F111" s="110"/>
      <c r="G111" s="163">
        <f t="shared" si="12"/>
        <v>0</v>
      </c>
      <c r="H111" s="163">
        <f t="shared" si="13"/>
        <v>0</v>
      </c>
      <c r="I111" s="164" t="str">
        <f t="shared" si="14"/>
        <v/>
      </c>
      <c r="J111" s="165" t="str">
        <f t="shared" si="15"/>
        <v/>
      </c>
      <c r="K111" s="165" t="str">
        <f t="shared" si="16"/>
        <v/>
      </c>
      <c r="L111" s="165" t="str">
        <f t="shared" si="17"/>
        <v/>
      </c>
      <c r="M111" s="166"/>
      <c r="N111" s="160"/>
    </row>
    <row r="112" spans="1:14" x14ac:dyDescent="0.25">
      <c r="A112" s="110"/>
      <c r="B112" s="110"/>
      <c r="C112" s="65"/>
      <c r="D112" s="161"/>
      <c r="E112" s="161"/>
      <c r="F112" s="110"/>
      <c r="G112" s="163">
        <f t="shared" si="12"/>
        <v>0</v>
      </c>
      <c r="H112" s="163">
        <f t="shared" si="13"/>
        <v>0</v>
      </c>
      <c r="I112" s="164" t="str">
        <f t="shared" si="14"/>
        <v/>
      </c>
      <c r="J112" s="165" t="str">
        <f t="shared" si="15"/>
        <v/>
      </c>
      <c r="K112" s="165" t="str">
        <f t="shared" si="16"/>
        <v/>
      </c>
      <c r="L112" s="165" t="str">
        <f t="shared" si="17"/>
        <v/>
      </c>
      <c r="M112" s="166"/>
      <c r="N112" s="160"/>
    </row>
    <row r="113" spans="1:14" x14ac:dyDescent="0.25">
      <c r="A113" s="110"/>
      <c r="B113" s="110"/>
      <c r="C113" s="65"/>
      <c r="D113" s="161"/>
      <c r="E113" s="161"/>
      <c r="F113" s="110"/>
      <c r="G113" s="163">
        <f t="shared" si="12"/>
        <v>0</v>
      </c>
      <c r="H113" s="163">
        <f t="shared" si="13"/>
        <v>0</v>
      </c>
      <c r="I113" s="164" t="str">
        <f t="shared" si="14"/>
        <v/>
      </c>
      <c r="J113" s="165" t="str">
        <f t="shared" si="15"/>
        <v/>
      </c>
      <c r="K113" s="165" t="str">
        <f t="shared" si="16"/>
        <v/>
      </c>
      <c r="L113" s="165" t="str">
        <f t="shared" si="17"/>
        <v/>
      </c>
      <c r="M113" s="166"/>
      <c r="N113" s="160"/>
    </row>
    <row r="114" spans="1:14" x14ac:dyDescent="0.25">
      <c r="A114" s="110"/>
      <c r="B114" s="110"/>
      <c r="C114" s="65"/>
      <c r="D114" s="161"/>
      <c r="E114" s="161"/>
      <c r="F114" s="110"/>
      <c r="G114" s="163">
        <f t="shared" si="12"/>
        <v>0</v>
      </c>
      <c r="H114" s="163">
        <f t="shared" si="13"/>
        <v>0</v>
      </c>
      <c r="I114" s="164" t="str">
        <f t="shared" si="14"/>
        <v/>
      </c>
      <c r="J114" s="165" t="str">
        <f t="shared" si="15"/>
        <v/>
      </c>
      <c r="K114" s="165" t="str">
        <f t="shared" si="16"/>
        <v/>
      </c>
      <c r="L114" s="165" t="str">
        <f t="shared" si="17"/>
        <v/>
      </c>
      <c r="M114" s="166"/>
      <c r="N114" s="160"/>
    </row>
    <row r="115" spans="1:14" x14ac:dyDescent="0.25">
      <c r="A115" s="110"/>
      <c r="B115" s="110"/>
      <c r="C115" s="65"/>
      <c r="D115" s="161"/>
      <c r="E115" s="161"/>
      <c r="F115" s="110"/>
      <c r="G115" s="163">
        <f t="shared" si="12"/>
        <v>0</v>
      </c>
      <c r="H115" s="163">
        <f t="shared" si="13"/>
        <v>0</v>
      </c>
      <c r="I115" s="164" t="str">
        <f t="shared" si="14"/>
        <v/>
      </c>
      <c r="J115" s="165" t="str">
        <f t="shared" si="15"/>
        <v/>
      </c>
      <c r="K115" s="165" t="str">
        <f t="shared" si="16"/>
        <v/>
      </c>
      <c r="L115" s="165" t="str">
        <f t="shared" si="17"/>
        <v/>
      </c>
      <c r="M115" s="166"/>
      <c r="N115" s="160"/>
    </row>
    <row r="116" spans="1:14" x14ac:dyDescent="0.25">
      <c r="A116" s="110"/>
      <c r="B116" s="110"/>
      <c r="C116" s="65"/>
      <c r="D116" s="161"/>
      <c r="E116" s="161"/>
      <c r="F116" s="110"/>
      <c r="G116" s="163">
        <f t="shared" si="12"/>
        <v>0</v>
      </c>
      <c r="H116" s="163">
        <f t="shared" si="13"/>
        <v>0</v>
      </c>
      <c r="I116" s="164" t="str">
        <f t="shared" si="14"/>
        <v/>
      </c>
      <c r="J116" s="165" t="str">
        <f t="shared" si="15"/>
        <v/>
      </c>
      <c r="K116" s="165" t="str">
        <f t="shared" si="16"/>
        <v/>
      </c>
      <c r="L116" s="165" t="str">
        <f t="shared" si="17"/>
        <v/>
      </c>
      <c r="M116" s="166"/>
      <c r="N116" s="160"/>
    </row>
    <row r="117" spans="1:14" x14ac:dyDescent="0.25">
      <c r="A117" s="110"/>
      <c r="B117" s="110"/>
      <c r="C117" s="65"/>
      <c r="D117" s="161"/>
      <c r="E117" s="161"/>
      <c r="F117" s="110"/>
      <c r="G117" s="163">
        <f t="shared" si="12"/>
        <v>0</v>
      </c>
      <c r="H117" s="163">
        <f t="shared" si="13"/>
        <v>0</v>
      </c>
      <c r="I117" s="164" t="str">
        <f t="shared" si="14"/>
        <v/>
      </c>
      <c r="J117" s="165" t="str">
        <f t="shared" si="15"/>
        <v/>
      </c>
      <c r="K117" s="165" t="str">
        <f t="shared" si="16"/>
        <v/>
      </c>
      <c r="L117" s="165" t="str">
        <f t="shared" si="17"/>
        <v/>
      </c>
      <c r="M117" s="166"/>
      <c r="N117" s="160"/>
    </row>
    <row r="118" spans="1:14" x14ac:dyDescent="0.25">
      <c r="A118" s="110"/>
      <c r="B118" s="110"/>
      <c r="C118" s="65"/>
      <c r="D118" s="161"/>
      <c r="E118" s="161"/>
      <c r="F118" s="110"/>
      <c r="G118" s="163">
        <f t="shared" si="12"/>
        <v>0</v>
      </c>
      <c r="H118" s="163">
        <f t="shared" si="13"/>
        <v>0</v>
      </c>
      <c r="I118" s="164" t="str">
        <f t="shared" si="14"/>
        <v/>
      </c>
      <c r="J118" s="165" t="str">
        <f t="shared" si="15"/>
        <v/>
      </c>
      <c r="K118" s="165" t="str">
        <f t="shared" si="16"/>
        <v/>
      </c>
      <c r="L118" s="165" t="str">
        <f t="shared" si="17"/>
        <v/>
      </c>
      <c r="M118" s="166"/>
      <c r="N118" s="160"/>
    </row>
    <row r="119" spans="1:14" x14ac:dyDescent="0.25">
      <c r="A119" s="110"/>
      <c r="B119" s="110"/>
      <c r="C119" s="65"/>
      <c r="D119" s="161"/>
      <c r="E119" s="161"/>
      <c r="F119" s="110"/>
      <c r="G119" s="163">
        <f t="shared" si="12"/>
        <v>0</v>
      </c>
      <c r="H119" s="163">
        <f t="shared" si="13"/>
        <v>0</v>
      </c>
      <c r="I119" s="164" t="str">
        <f t="shared" si="14"/>
        <v/>
      </c>
      <c r="J119" s="165" t="str">
        <f t="shared" si="15"/>
        <v/>
      </c>
      <c r="K119" s="165" t="str">
        <f t="shared" si="16"/>
        <v/>
      </c>
      <c r="L119" s="165" t="str">
        <f t="shared" si="17"/>
        <v/>
      </c>
      <c r="M119" s="166"/>
      <c r="N119" s="160"/>
    </row>
    <row r="120" spans="1:14" x14ac:dyDescent="0.25">
      <c r="A120" s="110"/>
      <c r="B120" s="110"/>
      <c r="C120" s="65"/>
      <c r="D120" s="161"/>
      <c r="E120" s="161"/>
      <c r="F120" s="110"/>
      <c r="G120" s="163">
        <f t="shared" si="12"/>
        <v>0</v>
      </c>
      <c r="H120" s="163">
        <f t="shared" si="13"/>
        <v>0</v>
      </c>
      <c r="I120" s="164" t="str">
        <f t="shared" si="14"/>
        <v/>
      </c>
      <c r="J120" s="165" t="str">
        <f t="shared" si="15"/>
        <v/>
      </c>
      <c r="K120" s="165" t="str">
        <f t="shared" si="16"/>
        <v/>
      </c>
      <c r="L120" s="165" t="str">
        <f t="shared" si="17"/>
        <v/>
      </c>
      <c r="M120" s="166"/>
      <c r="N120" s="160"/>
    </row>
    <row r="121" spans="1:14" x14ac:dyDescent="0.25">
      <c r="A121" s="110"/>
      <c r="B121" s="110"/>
      <c r="C121" s="65"/>
      <c r="D121" s="161"/>
      <c r="E121" s="161"/>
      <c r="F121" s="110"/>
      <c r="G121" s="163">
        <f t="shared" si="12"/>
        <v>0</v>
      </c>
      <c r="H121" s="163">
        <f t="shared" si="13"/>
        <v>0</v>
      </c>
      <c r="I121" s="164" t="str">
        <f t="shared" si="14"/>
        <v/>
      </c>
      <c r="J121" s="165" t="str">
        <f t="shared" si="15"/>
        <v/>
      </c>
      <c r="K121" s="165" t="str">
        <f t="shared" si="16"/>
        <v/>
      </c>
      <c r="L121" s="165" t="str">
        <f t="shared" si="17"/>
        <v/>
      </c>
      <c r="M121" s="166"/>
      <c r="N121" s="160"/>
    </row>
    <row r="122" spans="1:14" x14ac:dyDescent="0.25">
      <c r="A122" s="110"/>
      <c r="B122" s="110"/>
      <c r="C122" s="65"/>
      <c r="D122" s="161"/>
      <c r="E122" s="161"/>
      <c r="F122" s="110"/>
      <c r="G122" s="163">
        <f t="shared" si="12"/>
        <v>0</v>
      </c>
      <c r="H122" s="163">
        <f t="shared" si="13"/>
        <v>0</v>
      </c>
      <c r="I122" s="164" t="str">
        <f t="shared" si="14"/>
        <v/>
      </c>
      <c r="J122" s="165" t="str">
        <f t="shared" si="15"/>
        <v/>
      </c>
      <c r="K122" s="165" t="str">
        <f t="shared" si="16"/>
        <v/>
      </c>
      <c r="L122" s="165" t="str">
        <f t="shared" si="17"/>
        <v/>
      </c>
      <c r="M122" s="166"/>
      <c r="N122" s="160"/>
    </row>
    <row r="123" spans="1:14" x14ac:dyDescent="0.25">
      <c r="A123" s="110"/>
      <c r="B123" s="110"/>
      <c r="C123" s="65"/>
      <c r="D123" s="161"/>
      <c r="E123" s="161"/>
      <c r="F123" s="110"/>
      <c r="G123" s="163">
        <f t="shared" si="12"/>
        <v>0</v>
      </c>
      <c r="H123" s="163">
        <f t="shared" si="13"/>
        <v>0</v>
      </c>
      <c r="I123" s="164" t="str">
        <f t="shared" si="14"/>
        <v/>
      </c>
      <c r="J123" s="165" t="str">
        <f t="shared" si="15"/>
        <v/>
      </c>
      <c r="K123" s="165" t="str">
        <f t="shared" si="16"/>
        <v/>
      </c>
      <c r="L123" s="165" t="str">
        <f t="shared" si="17"/>
        <v/>
      </c>
      <c r="M123" s="166"/>
      <c r="N123" s="160"/>
    </row>
    <row r="124" spans="1:14" x14ac:dyDescent="0.25">
      <c r="A124" s="110"/>
      <c r="B124" s="110"/>
      <c r="C124" s="65"/>
      <c r="D124" s="161"/>
      <c r="E124" s="161"/>
      <c r="F124" s="110"/>
      <c r="G124" s="163">
        <f t="shared" si="12"/>
        <v>0</v>
      </c>
      <c r="H124" s="163">
        <f t="shared" si="13"/>
        <v>0</v>
      </c>
      <c r="I124" s="164" t="str">
        <f t="shared" si="14"/>
        <v/>
      </c>
      <c r="J124" s="165" t="str">
        <f t="shared" si="15"/>
        <v/>
      </c>
      <c r="K124" s="165" t="str">
        <f t="shared" si="16"/>
        <v/>
      </c>
      <c r="L124" s="165" t="str">
        <f t="shared" si="17"/>
        <v/>
      </c>
      <c r="M124" s="166"/>
      <c r="N124" s="160"/>
    </row>
    <row r="125" spans="1:14" x14ac:dyDescent="0.25">
      <c r="A125" s="110"/>
      <c r="B125" s="110"/>
      <c r="C125" s="65"/>
      <c r="D125" s="161"/>
      <c r="E125" s="161"/>
      <c r="F125" s="110"/>
      <c r="G125" s="163">
        <f t="shared" si="12"/>
        <v>0</v>
      </c>
      <c r="H125" s="163">
        <f t="shared" si="13"/>
        <v>0</v>
      </c>
      <c r="I125" s="164" t="str">
        <f t="shared" si="14"/>
        <v/>
      </c>
      <c r="J125" s="165" t="str">
        <f t="shared" si="15"/>
        <v/>
      </c>
      <c r="K125" s="165" t="str">
        <f t="shared" si="16"/>
        <v/>
      </c>
      <c r="L125" s="165" t="str">
        <f t="shared" si="17"/>
        <v/>
      </c>
      <c r="M125" s="166"/>
      <c r="N125" s="160"/>
    </row>
    <row r="126" spans="1:14" x14ac:dyDescent="0.25">
      <c r="A126" s="110"/>
      <c r="B126" s="110"/>
      <c r="C126" s="65"/>
      <c r="D126" s="161"/>
      <c r="E126" s="161"/>
      <c r="F126" s="110"/>
      <c r="G126" s="163">
        <f t="shared" si="12"/>
        <v>0</v>
      </c>
      <c r="H126" s="163">
        <f t="shared" si="13"/>
        <v>0</v>
      </c>
      <c r="I126" s="164" t="str">
        <f t="shared" si="14"/>
        <v/>
      </c>
      <c r="J126" s="165" t="str">
        <f t="shared" si="15"/>
        <v/>
      </c>
      <c r="K126" s="165" t="str">
        <f t="shared" si="16"/>
        <v/>
      </c>
      <c r="L126" s="165" t="str">
        <f t="shared" si="17"/>
        <v/>
      </c>
      <c r="M126" s="166"/>
      <c r="N126" s="160"/>
    </row>
    <row r="127" spans="1:14" x14ac:dyDescent="0.25">
      <c r="A127" s="110"/>
      <c r="B127" s="110"/>
      <c r="C127" s="65"/>
      <c r="D127" s="161"/>
      <c r="E127" s="161"/>
      <c r="F127" s="110"/>
      <c r="G127" s="163">
        <f t="shared" si="12"/>
        <v>0</v>
      </c>
      <c r="H127" s="163">
        <f t="shared" si="13"/>
        <v>0</v>
      </c>
      <c r="I127" s="164" t="str">
        <f t="shared" si="14"/>
        <v/>
      </c>
      <c r="J127" s="165" t="str">
        <f t="shared" si="15"/>
        <v/>
      </c>
      <c r="K127" s="165" t="str">
        <f t="shared" si="16"/>
        <v/>
      </c>
      <c r="L127" s="165" t="str">
        <f t="shared" si="17"/>
        <v/>
      </c>
      <c r="M127" s="166"/>
      <c r="N127" s="160"/>
    </row>
    <row r="128" spans="1:14" x14ac:dyDescent="0.25">
      <c r="A128" s="110"/>
      <c r="B128" s="110"/>
      <c r="C128" s="65"/>
      <c r="D128" s="161"/>
      <c r="E128" s="161"/>
      <c r="F128" s="110"/>
      <c r="G128" s="163">
        <f t="shared" si="12"/>
        <v>0</v>
      </c>
      <c r="H128" s="163">
        <f t="shared" si="13"/>
        <v>0</v>
      </c>
      <c r="I128" s="164" t="str">
        <f t="shared" si="14"/>
        <v/>
      </c>
      <c r="J128" s="165" t="str">
        <f t="shared" si="15"/>
        <v/>
      </c>
      <c r="K128" s="165" t="str">
        <f t="shared" si="16"/>
        <v/>
      </c>
      <c r="L128" s="165" t="str">
        <f t="shared" si="17"/>
        <v/>
      </c>
      <c r="M128" s="166"/>
      <c r="N128" s="160"/>
    </row>
    <row r="129" spans="1:14" x14ac:dyDescent="0.25">
      <c r="A129" s="110"/>
      <c r="B129" s="110"/>
      <c r="C129" s="65"/>
      <c r="D129" s="161"/>
      <c r="E129" s="161"/>
      <c r="F129" s="110"/>
      <c r="G129" s="163">
        <f t="shared" si="12"/>
        <v>0</v>
      </c>
      <c r="H129" s="163">
        <f t="shared" si="13"/>
        <v>0</v>
      </c>
      <c r="I129" s="164" t="str">
        <f t="shared" si="14"/>
        <v/>
      </c>
      <c r="J129" s="165" t="str">
        <f t="shared" si="15"/>
        <v/>
      </c>
      <c r="K129" s="165" t="str">
        <f t="shared" si="16"/>
        <v/>
      </c>
      <c r="L129" s="165" t="str">
        <f t="shared" si="17"/>
        <v/>
      </c>
      <c r="M129" s="166"/>
      <c r="N129" s="160"/>
    </row>
    <row r="130" spans="1:14" x14ac:dyDescent="0.25">
      <c r="A130" s="110"/>
      <c r="B130" s="110"/>
      <c r="C130" s="65"/>
      <c r="D130" s="161"/>
      <c r="E130" s="161"/>
      <c r="F130" s="110"/>
      <c r="G130" s="163">
        <f t="shared" si="12"/>
        <v>0</v>
      </c>
      <c r="H130" s="163">
        <f t="shared" si="13"/>
        <v>0</v>
      </c>
      <c r="I130" s="164" t="str">
        <f t="shared" si="14"/>
        <v/>
      </c>
      <c r="J130" s="165" t="str">
        <f t="shared" si="15"/>
        <v/>
      </c>
      <c r="K130" s="165" t="str">
        <f t="shared" si="16"/>
        <v/>
      </c>
      <c r="L130" s="165" t="str">
        <f t="shared" si="17"/>
        <v/>
      </c>
      <c r="M130" s="166"/>
      <c r="N130" s="160"/>
    </row>
    <row r="131" spans="1:14" x14ac:dyDescent="0.25">
      <c r="A131" s="110"/>
      <c r="B131" s="110"/>
      <c r="C131" s="65"/>
      <c r="D131" s="161"/>
      <c r="E131" s="161"/>
      <c r="F131" s="110"/>
      <c r="G131" s="163">
        <f t="shared" si="12"/>
        <v>0</v>
      </c>
      <c r="H131" s="163">
        <f t="shared" si="13"/>
        <v>0</v>
      </c>
      <c r="I131" s="164" t="str">
        <f t="shared" si="14"/>
        <v/>
      </c>
      <c r="J131" s="165" t="str">
        <f t="shared" si="15"/>
        <v/>
      </c>
      <c r="K131" s="165" t="str">
        <f t="shared" si="16"/>
        <v/>
      </c>
      <c r="L131" s="165" t="str">
        <f t="shared" si="17"/>
        <v/>
      </c>
      <c r="M131" s="166"/>
      <c r="N131" s="160"/>
    </row>
    <row r="132" spans="1:14" x14ac:dyDescent="0.25">
      <c r="A132" s="110"/>
      <c r="B132" s="110"/>
      <c r="C132" s="65"/>
      <c r="D132" s="161"/>
      <c r="E132" s="161"/>
      <c r="F132" s="110"/>
      <c r="G132" s="163">
        <f t="shared" si="12"/>
        <v>0</v>
      </c>
      <c r="H132" s="163">
        <f t="shared" si="13"/>
        <v>0</v>
      </c>
      <c r="I132" s="164" t="str">
        <f t="shared" si="14"/>
        <v/>
      </c>
      <c r="J132" s="165" t="str">
        <f t="shared" si="15"/>
        <v/>
      </c>
      <c r="K132" s="165" t="str">
        <f t="shared" si="16"/>
        <v/>
      </c>
      <c r="L132" s="165" t="str">
        <f t="shared" si="17"/>
        <v/>
      </c>
      <c r="M132" s="166"/>
      <c r="N132" s="160"/>
    </row>
    <row r="133" spans="1:14" x14ac:dyDescent="0.25">
      <c r="A133" s="110"/>
      <c r="B133" s="110"/>
      <c r="C133" s="65"/>
      <c r="D133" s="161"/>
      <c r="E133" s="161"/>
      <c r="F133" s="110"/>
      <c r="G133" s="163">
        <f t="shared" si="12"/>
        <v>0</v>
      </c>
      <c r="H133" s="163">
        <f t="shared" si="13"/>
        <v>0</v>
      </c>
      <c r="I133" s="164" t="str">
        <f t="shared" si="14"/>
        <v/>
      </c>
      <c r="J133" s="165" t="str">
        <f t="shared" si="15"/>
        <v/>
      </c>
      <c r="K133" s="165" t="str">
        <f t="shared" si="16"/>
        <v/>
      </c>
      <c r="L133" s="165" t="str">
        <f t="shared" si="17"/>
        <v/>
      </c>
      <c r="M133" s="166"/>
      <c r="N133" s="160"/>
    </row>
    <row r="134" spans="1:14" x14ac:dyDescent="0.25">
      <c r="A134" s="110"/>
      <c r="B134" s="110"/>
      <c r="C134" s="65"/>
      <c r="D134" s="161"/>
      <c r="E134" s="161"/>
      <c r="F134" s="110"/>
      <c r="G134" s="163">
        <f t="shared" si="12"/>
        <v>0</v>
      </c>
      <c r="H134" s="163">
        <f t="shared" si="13"/>
        <v>0</v>
      </c>
      <c r="I134" s="164" t="str">
        <f t="shared" si="14"/>
        <v/>
      </c>
      <c r="J134" s="165" t="str">
        <f t="shared" si="15"/>
        <v/>
      </c>
      <c r="K134" s="165" t="str">
        <f t="shared" si="16"/>
        <v/>
      </c>
      <c r="L134" s="165" t="str">
        <f t="shared" si="17"/>
        <v/>
      </c>
      <c r="M134" s="166"/>
      <c r="N134" s="160"/>
    </row>
    <row r="135" spans="1:14" x14ac:dyDescent="0.25">
      <c r="A135" s="110"/>
      <c r="B135" s="110"/>
      <c r="C135" s="65"/>
      <c r="D135" s="161"/>
      <c r="E135" s="161"/>
      <c r="F135" s="110"/>
      <c r="G135" s="163">
        <f t="shared" si="12"/>
        <v>0</v>
      </c>
      <c r="H135" s="163">
        <f t="shared" si="13"/>
        <v>0</v>
      </c>
      <c r="I135" s="164" t="str">
        <f t="shared" si="14"/>
        <v/>
      </c>
      <c r="J135" s="165" t="str">
        <f t="shared" si="15"/>
        <v/>
      </c>
      <c r="K135" s="165" t="str">
        <f t="shared" si="16"/>
        <v/>
      </c>
      <c r="L135" s="165" t="str">
        <f t="shared" si="17"/>
        <v/>
      </c>
      <c r="M135" s="166"/>
      <c r="N135" s="160"/>
    </row>
    <row r="136" spans="1:14" x14ac:dyDescent="0.25">
      <c r="A136" s="110"/>
      <c r="B136" s="110"/>
      <c r="C136" s="65"/>
      <c r="D136" s="161"/>
      <c r="E136" s="161"/>
      <c r="F136" s="110"/>
      <c r="G136" s="163">
        <f t="shared" si="12"/>
        <v>0</v>
      </c>
      <c r="H136" s="163">
        <f t="shared" si="13"/>
        <v>0</v>
      </c>
      <c r="I136" s="164" t="str">
        <f t="shared" si="14"/>
        <v/>
      </c>
      <c r="J136" s="165" t="str">
        <f t="shared" si="15"/>
        <v/>
      </c>
      <c r="K136" s="165" t="str">
        <f t="shared" si="16"/>
        <v/>
      </c>
      <c r="L136" s="165" t="str">
        <f t="shared" si="17"/>
        <v/>
      </c>
      <c r="M136" s="166"/>
      <c r="N136" s="160"/>
    </row>
    <row r="137" spans="1:14" x14ac:dyDescent="0.25">
      <c r="A137" s="110"/>
      <c r="B137" s="110"/>
      <c r="C137" s="65"/>
      <c r="D137" s="161"/>
      <c r="E137" s="161"/>
      <c r="F137" s="110"/>
      <c r="G137" s="163">
        <f t="shared" si="12"/>
        <v>0</v>
      </c>
      <c r="H137" s="163">
        <f t="shared" si="13"/>
        <v>0</v>
      </c>
      <c r="I137" s="164" t="str">
        <f t="shared" si="14"/>
        <v/>
      </c>
      <c r="J137" s="165" t="str">
        <f t="shared" si="15"/>
        <v/>
      </c>
      <c r="K137" s="165" t="str">
        <f t="shared" si="16"/>
        <v/>
      </c>
      <c r="L137" s="165" t="str">
        <f t="shared" si="17"/>
        <v/>
      </c>
      <c r="M137" s="166"/>
      <c r="N137" s="160"/>
    </row>
    <row r="138" spans="1:14" x14ac:dyDescent="0.25">
      <c r="A138" s="110"/>
      <c r="B138" s="110"/>
      <c r="C138" s="65"/>
      <c r="D138" s="161"/>
      <c r="E138" s="161"/>
      <c r="F138" s="110"/>
      <c r="G138" s="163">
        <f t="shared" si="12"/>
        <v>0</v>
      </c>
      <c r="H138" s="163">
        <f t="shared" si="13"/>
        <v>0</v>
      </c>
      <c r="I138" s="164" t="str">
        <f t="shared" si="14"/>
        <v/>
      </c>
      <c r="J138" s="165" t="str">
        <f t="shared" si="15"/>
        <v/>
      </c>
      <c r="K138" s="165" t="str">
        <f t="shared" si="16"/>
        <v/>
      </c>
      <c r="L138" s="165" t="str">
        <f t="shared" si="17"/>
        <v/>
      </c>
      <c r="M138" s="166"/>
      <c r="N138" s="160"/>
    </row>
    <row r="139" spans="1:14" x14ac:dyDescent="0.25">
      <c r="A139" s="110"/>
      <c r="B139" s="110"/>
      <c r="C139" s="65"/>
      <c r="D139" s="161"/>
      <c r="E139" s="161"/>
      <c r="F139" s="110"/>
      <c r="G139" s="163">
        <f t="shared" si="12"/>
        <v>0</v>
      </c>
      <c r="H139" s="163">
        <f t="shared" si="13"/>
        <v>0</v>
      </c>
      <c r="I139" s="164" t="str">
        <f t="shared" si="14"/>
        <v/>
      </c>
      <c r="J139" s="165" t="str">
        <f t="shared" si="15"/>
        <v/>
      </c>
      <c r="K139" s="165" t="str">
        <f t="shared" si="16"/>
        <v/>
      </c>
      <c r="L139" s="165" t="str">
        <f t="shared" si="17"/>
        <v/>
      </c>
      <c r="M139" s="166"/>
      <c r="N139" s="160"/>
    </row>
    <row r="140" spans="1:14" x14ac:dyDescent="0.25">
      <c r="A140" s="110"/>
      <c r="B140" s="110"/>
      <c r="C140" s="65"/>
      <c r="D140" s="161"/>
      <c r="E140" s="161"/>
      <c r="F140" s="110"/>
      <c r="G140" s="163">
        <f t="shared" si="12"/>
        <v>0</v>
      </c>
      <c r="H140" s="163">
        <f t="shared" si="13"/>
        <v>0</v>
      </c>
      <c r="I140" s="164" t="str">
        <f t="shared" si="14"/>
        <v/>
      </c>
      <c r="J140" s="165" t="str">
        <f t="shared" si="15"/>
        <v/>
      </c>
      <c r="K140" s="165" t="str">
        <f t="shared" si="16"/>
        <v/>
      </c>
      <c r="L140" s="165" t="str">
        <f t="shared" si="17"/>
        <v/>
      </c>
      <c r="M140" s="166"/>
      <c r="N140" s="160"/>
    </row>
    <row r="141" spans="1:14" x14ac:dyDescent="0.25">
      <c r="A141" s="110"/>
      <c r="B141" s="110"/>
      <c r="C141" s="65"/>
      <c r="D141" s="161"/>
      <c r="E141" s="161"/>
      <c r="F141" s="110"/>
      <c r="G141" s="163">
        <f t="shared" si="12"/>
        <v>0</v>
      </c>
      <c r="H141" s="163">
        <f t="shared" si="13"/>
        <v>0</v>
      </c>
      <c r="I141" s="164" t="str">
        <f t="shared" si="14"/>
        <v/>
      </c>
      <c r="J141" s="165" t="str">
        <f t="shared" si="15"/>
        <v/>
      </c>
      <c r="K141" s="165" t="str">
        <f t="shared" si="16"/>
        <v/>
      </c>
      <c r="L141" s="165" t="str">
        <f t="shared" si="17"/>
        <v/>
      </c>
      <c r="M141" s="166"/>
      <c r="N141" s="160"/>
    </row>
    <row r="142" spans="1:14" x14ac:dyDescent="0.25">
      <c r="A142" s="110"/>
      <c r="B142" s="110"/>
      <c r="C142" s="65"/>
      <c r="D142" s="161"/>
      <c r="E142" s="161"/>
      <c r="F142" s="110"/>
      <c r="G142" s="163">
        <f t="shared" si="12"/>
        <v>0</v>
      </c>
      <c r="H142" s="163">
        <f t="shared" si="13"/>
        <v>0</v>
      </c>
      <c r="I142" s="164" t="str">
        <f t="shared" si="14"/>
        <v/>
      </c>
      <c r="J142" s="165" t="str">
        <f t="shared" si="15"/>
        <v/>
      </c>
      <c r="K142" s="165" t="str">
        <f t="shared" si="16"/>
        <v/>
      </c>
      <c r="L142" s="165" t="str">
        <f t="shared" si="17"/>
        <v/>
      </c>
      <c r="M142" s="166"/>
      <c r="N142" s="160"/>
    </row>
    <row r="143" spans="1:14" x14ac:dyDescent="0.25">
      <c r="A143" s="110"/>
      <c r="B143" s="110"/>
      <c r="C143" s="65"/>
      <c r="D143" s="161"/>
      <c r="E143" s="161"/>
      <c r="F143" s="110"/>
      <c r="G143" s="163">
        <f t="shared" si="12"/>
        <v>0</v>
      </c>
      <c r="H143" s="163">
        <f t="shared" si="13"/>
        <v>0</v>
      </c>
      <c r="I143" s="164" t="str">
        <f t="shared" si="14"/>
        <v/>
      </c>
      <c r="J143" s="165" t="str">
        <f t="shared" si="15"/>
        <v/>
      </c>
      <c r="K143" s="165" t="str">
        <f t="shared" si="16"/>
        <v/>
      </c>
      <c r="L143" s="165" t="str">
        <f t="shared" si="17"/>
        <v/>
      </c>
      <c r="M143" s="166"/>
      <c r="N143" s="160"/>
    </row>
    <row r="144" spans="1:14" x14ac:dyDescent="0.25">
      <c r="A144" s="110"/>
      <c r="B144" s="110"/>
      <c r="C144" s="65"/>
      <c r="D144" s="161"/>
      <c r="E144" s="161"/>
      <c r="F144" s="110"/>
      <c r="G144" s="163">
        <f t="shared" si="12"/>
        <v>0</v>
      </c>
      <c r="H144" s="163">
        <f t="shared" si="13"/>
        <v>0</v>
      </c>
      <c r="I144" s="164" t="str">
        <f t="shared" si="14"/>
        <v/>
      </c>
      <c r="J144" s="165" t="str">
        <f t="shared" si="15"/>
        <v/>
      </c>
      <c r="K144" s="165" t="str">
        <f t="shared" si="16"/>
        <v/>
      </c>
      <c r="L144" s="165" t="str">
        <f t="shared" si="17"/>
        <v/>
      </c>
      <c r="M144" s="166"/>
      <c r="N144" s="160"/>
    </row>
    <row r="145" spans="1:14" x14ac:dyDescent="0.25">
      <c r="A145" s="110"/>
      <c r="B145" s="110"/>
      <c r="C145" s="65"/>
      <c r="D145" s="161"/>
      <c r="E145" s="161"/>
      <c r="F145" s="110"/>
      <c r="G145" s="163">
        <f t="shared" si="12"/>
        <v>0</v>
      </c>
      <c r="H145" s="163">
        <f t="shared" si="13"/>
        <v>0</v>
      </c>
      <c r="I145" s="164" t="str">
        <f t="shared" si="14"/>
        <v/>
      </c>
      <c r="J145" s="165" t="str">
        <f t="shared" si="15"/>
        <v/>
      </c>
      <c r="K145" s="165" t="str">
        <f t="shared" si="16"/>
        <v/>
      </c>
      <c r="L145" s="165" t="str">
        <f t="shared" si="17"/>
        <v/>
      </c>
      <c r="M145" s="166"/>
      <c r="N145" s="160"/>
    </row>
    <row r="146" spans="1:14" x14ac:dyDescent="0.25">
      <c r="A146" s="110"/>
      <c r="B146" s="110"/>
      <c r="C146" s="65"/>
      <c r="D146" s="161"/>
      <c r="E146" s="161"/>
      <c r="F146" s="110"/>
      <c r="G146" s="163">
        <f t="shared" si="12"/>
        <v>0</v>
      </c>
      <c r="H146" s="163">
        <f t="shared" si="13"/>
        <v>0</v>
      </c>
      <c r="I146" s="164" t="str">
        <f t="shared" si="14"/>
        <v/>
      </c>
      <c r="J146" s="165" t="str">
        <f t="shared" si="15"/>
        <v/>
      </c>
      <c r="K146" s="165" t="str">
        <f t="shared" si="16"/>
        <v/>
      </c>
      <c r="L146" s="165" t="str">
        <f t="shared" si="17"/>
        <v/>
      </c>
      <c r="M146" s="166"/>
      <c r="N146" s="160"/>
    </row>
    <row r="147" spans="1:14" x14ac:dyDescent="0.25">
      <c r="A147" s="110"/>
      <c r="B147" s="110"/>
      <c r="C147" s="65"/>
      <c r="D147" s="161"/>
      <c r="E147" s="161"/>
      <c r="F147" s="110"/>
      <c r="G147" s="163">
        <f t="shared" si="12"/>
        <v>0</v>
      </c>
      <c r="H147" s="163">
        <f t="shared" si="13"/>
        <v>0</v>
      </c>
      <c r="I147" s="164" t="str">
        <f t="shared" si="14"/>
        <v/>
      </c>
      <c r="J147" s="165" t="str">
        <f t="shared" si="15"/>
        <v/>
      </c>
      <c r="K147" s="165" t="str">
        <f t="shared" si="16"/>
        <v/>
      </c>
      <c r="L147" s="165" t="str">
        <f t="shared" si="17"/>
        <v/>
      </c>
      <c r="M147" s="166"/>
      <c r="N147" s="160"/>
    </row>
    <row r="148" spans="1:14" x14ac:dyDescent="0.25">
      <c r="A148" s="110"/>
      <c r="B148" s="110"/>
      <c r="C148" s="65"/>
      <c r="D148" s="161"/>
      <c r="E148" s="161"/>
      <c r="F148" s="110"/>
      <c r="G148" s="163">
        <f t="shared" si="12"/>
        <v>0</v>
      </c>
      <c r="H148" s="163">
        <f t="shared" si="13"/>
        <v>0</v>
      </c>
      <c r="I148" s="164" t="str">
        <f t="shared" si="14"/>
        <v/>
      </c>
      <c r="J148" s="165" t="str">
        <f t="shared" si="15"/>
        <v/>
      </c>
      <c r="K148" s="165" t="str">
        <f t="shared" si="16"/>
        <v/>
      </c>
      <c r="L148" s="165" t="str">
        <f t="shared" si="17"/>
        <v/>
      </c>
      <c r="M148" s="166"/>
      <c r="N148" s="160"/>
    </row>
    <row r="149" spans="1:14" x14ac:dyDescent="0.25">
      <c r="A149" s="110"/>
      <c r="B149" s="110"/>
      <c r="C149" s="65"/>
      <c r="D149" s="161"/>
      <c r="E149" s="161"/>
      <c r="F149" s="110"/>
      <c r="G149" s="163">
        <f t="shared" si="12"/>
        <v>0</v>
      </c>
      <c r="H149" s="163">
        <f t="shared" si="13"/>
        <v>0</v>
      </c>
      <c r="I149" s="164" t="str">
        <f t="shared" si="14"/>
        <v/>
      </c>
      <c r="J149" s="165" t="str">
        <f t="shared" si="15"/>
        <v/>
      </c>
      <c r="K149" s="165" t="str">
        <f t="shared" si="16"/>
        <v/>
      </c>
      <c r="L149" s="165" t="str">
        <f t="shared" si="17"/>
        <v/>
      </c>
      <c r="M149" s="166"/>
      <c r="N149" s="160"/>
    </row>
    <row r="150" spans="1:14" x14ac:dyDescent="0.25">
      <c r="A150" s="110"/>
      <c r="B150" s="110"/>
      <c r="C150" s="65"/>
      <c r="D150" s="161"/>
      <c r="E150" s="161"/>
      <c r="F150" s="110"/>
      <c r="G150" s="163">
        <f t="shared" si="12"/>
        <v>0</v>
      </c>
      <c r="H150" s="163">
        <f t="shared" si="13"/>
        <v>0</v>
      </c>
      <c r="I150" s="164" t="str">
        <f t="shared" si="14"/>
        <v/>
      </c>
      <c r="J150" s="165" t="str">
        <f t="shared" si="15"/>
        <v/>
      </c>
      <c r="K150" s="165" t="str">
        <f t="shared" si="16"/>
        <v/>
      </c>
      <c r="L150" s="165" t="str">
        <f t="shared" si="17"/>
        <v/>
      </c>
      <c r="M150" s="166"/>
      <c r="N150" s="160"/>
    </row>
    <row r="151" spans="1:14" x14ac:dyDescent="0.25">
      <c r="A151" s="110"/>
      <c r="B151" s="110"/>
      <c r="C151" s="65"/>
      <c r="D151" s="161"/>
      <c r="E151" s="161"/>
      <c r="F151" s="110"/>
      <c r="G151" s="163">
        <f t="shared" si="12"/>
        <v>0</v>
      </c>
      <c r="H151" s="163">
        <f t="shared" si="13"/>
        <v>0</v>
      </c>
      <c r="I151" s="164" t="str">
        <f t="shared" si="14"/>
        <v/>
      </c>
      <c r="J151" s="165" t="str">
        <f t="shared" si="15"/>
        <v/>
      </c>
      <c r="K151" s="165" t="str">
        <f t="shared" si="16"/>
        <v/>
      </c>
      <c r="L151" s="165" t="str">
        <f t="shared" si="17"/>
        <v/>
      </c>
      <c r="M151" s="166"/>
      <c r="N151" s="160"/>
    </row>
    <row r="152" spans="1:14" x14ac:dyDescent="0.25">
      <c r="A152" s="110"/>
      <c r="B152" s="110"/>
      <c r="C152" s="65"/>
      <c r="D152" s="161"/>
      <c r="E152" s="161"/>
      <c r="F152" s="110"/>
      <c r="G152" s="163">
        <f t="shared" si="12"/>
        <v>0</v>
      </c>
      <c r="H152" s="163">
        <f t="shared" si="13"/>
        <v>0</v>
      </c>
      <c r="I152" s="164" t="str">
        <f t="shared" si="14"/>
        <v/>
      </c>
      <c r="J152" s="165" t="str">
        <f t="shared" si="15"/>
        <v/>
      </c>
      <c r="K152" s="165" t="str">
        <f t="shared" si="16"/>
        <v/>
      </c>
      <c r="L152" s="165" t="str">
        <f t="shared" si="17"/>
        <v/>
      </c>
      <c r="M152" s="166"/>
      <c r="N152" s="160"/>
    </row>
    <row r="153" spans="1:14" x14ac:dyDescent="0.25">
      <c r="A153" s="110"/>
      <c r="B153" s="110"/>
      <c r="C153" s="65"/>
      <c r="D153" s="161"/>
      <c r="E153" s="161"/>
      <c r="F153" s="110"/>
      <c r="G153" s="163">
        <f t="shared" si="12"/>
        <v>0</v>
      </c>
      <c r="H153" s="163">
        <f t="shared" si="13"/>
        <v>0</v>
      </c>
      <c r="I153" s="164" t="str">
        <f t="shared" si="14"/>
        <v/>
      </c>
      <c r="J153" s="165" t="str">
        <f t="shared" si="15"/>
        <v/>
      </c>
      <c r="K153" s="165" t="str">
        <f t="shared" si="16"/>
        <v/>
      </c>
      <c r="L153" s="165" t="str">
        <f t="shared" si="17"/>
        <v/>
      </c>
      <c r="M153" s="166"/>
      <c r="N153" s="160"/>
    </row>
    <row r="154" spans="1:14" x14ac:dyDescent="0.25">
      <c r="A154" s="110"/>
      <c r="B154" s="110"/>
      <c r="C154" s="65"/>
      <c r="D154" s="161"/>
      <c r="E154" s="161"/>
      <c r="F154" s="110"/>
      <c r="G154" s="163">
        <f t="shared" si="12"/>
        <v>0</v>
      </c>
      <c r="H154" s="163">
        <f t="shared" si="13"/>
        <v>0</v>
      </c>
      <c r="I154" s="164" t="str">
        <f t="shared" si="14"/>
        <v/>
      </c>
      <c r="J154" s="165" t="str">
        <f t="shared" si="15"/>
        <v/>
      </c>
      <c r="K154" s="165" t="str">
        <f t="shared" si="16"/>
        <v/>
      </c>
      <c r="L154" s="165" t="str">
        <f t="shared" si="17"/>
        <v/>
      </c>
      <c r="M154" s="166"/>
      <c r="N154" s="160"/>
    </row>
    <row r="155" spans="1:14" x14ac:dyDescent="0.25">
      <c r="A155" s="110"/>
      <c r="B155" s="110"/>
      <c r="C155" s="65"/>
      <c r="D155" s="161"/>
      <c r="E155" s="161"/>
      <c r="F155" s="110"/>
      <c r="G155" s="163">
        <f t="shared" si="12"/>
        <v>0</v>
      </c>
      <c r="H155" s="163">
        <f t="shared" si="13"/>
        <v>0</v>
      </c>
      <c r="I155" s="164" t="str">
        <f t="shared" si="14"/>
        <v/>
      </c>
      <c r="J155" s="165" t="str">
        <f t="shared" si="15"/>
        <v/>
      </c>
      <c r="K155" s="165" t="str">
        <f t="shared" si="16"/>
        <v/>
      </c>
      <c r="L155" s="165" t="str">
        <f t="shared" si="17"/>
        <v/>
      </c>
      <c r="M155" s="166"/>
      <c r="N155" s="160"/>
    </row>
    <row r="156" spans="1:14" x14ac:dyDescent="0.25">
      <c r="A156" s="110"/>
      <c r="B156" s="110"/>
      <c r="C156" s="65"/>
      <c r="D156" s="161"/>
      <c r="E156" s="161"/>
      <c r="F156" s="110"/>
      <c r="G156" s="163">
        <f t="shared" si="12"/>
        <v>0</v>
      </c>
      <c r="H156" s="163">
        <f t="shared" si="13"/>
        <v>0</v>
      </c>
      <c r="I156" s="164" t="str">
        <f t="shared" si="14"/>
        <v/>
      </c>
      <c r="J156" s="165" t="str">
        <f t="shared" si="15"/>
        <v/>
      </c>
      <c r="K156" s="165" t="str">
        <f t="shared" si="16"/>
        <v/>
      </c>
      <c r="L156" s="165" t="str">
        <f t="shared" si="17"/>
        <v/>
      </c>
      <c r="M156" s="166"/>
      <c r="N156" s="160"/>
    </row>
    <row r="157" spans="1:14" x14ac:dyDescent="0.25">
      <c r="A157" s="110"/>
      <c r="B157" s="110"/>
      <c r="C157" s="65"/>
      <c r="D157" s="161"/>
      <c r="E157" s="161"/>
      <c r="F157" s="110"/>
      <c r="G157" s="163">
        <f t="shared" si="12"/>
        <v>0</v>
      </c>
      <c r="H157" s="163">
        <f t="shared" si="13"/>
        <v>0</v>
      </c>
      <c r="I157" s="164" t="str">
        <f t="shared" si="14"/>
        <v/>
      </c>
      <c r="J157" s="165" t="str">
        <f t="shared" si="15"/>
        <v/>
      </c>
      <c r="K157" s="165" t="str">
        <f t="shared" si="16"/>
        <v/>
      </c>
      <c r="L157" s="165" t="str">
        <f t="shared" si="17"/>
        <v/>
      </c>
      <c r="M157" s="166"/>
      <c r="N157" s="160"/>
    </row>
    <row r="158" spans="1:14" x14ac:dyDescent="0.25">
      <c r="A158" s="110"/>
      <c r="B158" s="110"/>
      <c r="C158" s="65"/>
      <c r="D158" s="161"/>
      <c r="E158" s="161"/>
      <c r="F158" s="110"/>
      <c r="G158" s="163">
        <f t="shared" si="12"/>
        <v>0</v>
      </c>
      <c r="H158" s="163">
        <f t="shared" si="13"/>
        <v>0</v>
      </c>
      <c r="I158" s="164" t="str">
        <f t="shared" si="14"/>
        <v/>
      </c>
      <c r="J158" s="165" t="str">
        <f t="shared" si="15"/>
        <v/>
      </c>
      <c r="K158" s="165" t="str">
        <f t="shared" si="16"/>
        <v/>
      </c>
      <c r="L158" s="165" t="str">
        <f t="shared" si="17"/>
        <v/>
      </c>
      <c r="M158" s="166"/>
      <c r="N158" s="160"/>
    </row>
    <row r="159" spans="1:14" x14ac:dyDescent="0.25">
      <c r="A159" s="110"/>
      <c r="B159" s="110"/>
      <c r="C159" s="65"/>
      <c r="D159" s="161"/>
      <c r="E159" s="161"/>
      <c r="F159" s="110"/>
      <c r="G159" s="163">
        <f t="shared" si="12"/>
        <v>0</v>
      </c>
      <c r="H159" s="163">
        <f t="shared" si="13"/>
        <v>0</v>
      </c>
      <c r="I159" s="164" t="str">
        <f t="shared" si="14"/>
        <v/>
      </c>
      <c r="J159" s="165" t="str">
        <f t="shared" si="15"/>
        <v/>
      </c>
      <c r="K159" s="165" t="str">
        <f t="shared" si="16"/>
        <v/>
      </c>
      <c r="L159" s="165" t="str">
        <f t="shared" si="17"/>
        <v/>
      </c>
      <c r="M159" s="166"/>
      <c r="N159" s="160"/>
    </row>
    <row r="160" spans="1:14" x14ac:dyDescent="0.25">
      <c r="A160" s="110"/>
      <c r="B160" s="110"/>
      <c r="C160" s="65"/>
      <c r="D160" s="161"/>
      <c r="E160" s="161"/>
      <c r="F160" s="110"/>
      <c r="G160" s="163">
        <f t="shared" si="12"/>
        <v>0</v>
      </c>
      <c r="H160" s="163">
        <f t="shared" si="13"/>
        <v>0</v>
      </c>
      <c r="I160" s="164" t="str">
        <f t="shared" si="14"/>
        <v/>
      </c>
      <c r="J160" s="165" t="str">
        <f t="shared" si="15"/>
        <v/>
      </c>
      <c r="K160" s="165" t="str">
        <f t="shared" si="16"/>
        <v/>
      </c>
      <c r="L160" s="165" t="str">
        <f t="shared" si="17"/>
        <v/>
      </c>
      <c r="M160" s="166"/>
      <c r="N160" s="160"/>
    </row>
    <row r="161" spans="1:14" x14ac:dyDescent="0.25">
      <c r="A161" s="110"/>
      <c r="B161" s="110"/>
      <c r="C161" s="65"/>
      <c r="D161" s="161"/>
      <c r="E161" s="161"/>
      <c r="F161" s="110"/>
      <c r="G161" s="163">
        <f t="shared" si="12"/>
        <v>0</v>
      </c>
      <c r="H161" s="163">
        <f t="shared" si="13"/>
        <v>0</v>
      </c>
      <c r="I161" s="164" t="str">
        <f t="shared" si="14"/>
        <v/>
      </c>
      <c r="J161" s="165" t="str">
        <f t="shared" si="15"/>
        <v/>
      </c>
      <c r="K161" s="165" t="str">
        <f t="shared" si="16"/>
        <v/>
      </c>
      <c r="L161" s="165" t="str">
        <f t="shared" si="17"/>
        <v/>
      </c>
      <c r="M161" s="166"/>
      <c r="N161" s="160"/>
    </row>
    <row r="162" spans="1:14" x14ac:dyDescent="0.25">
      <c r="A162" s="110"/>
      <c r="B162" s="110"/>
      <c r="C162" s="65"/>
      <c r="D162" s="161"/>
      <c r="E162" s="161"/>
      <c r="F162" s="110"/>
      <c r="G162" s="163">
        <f t="shared" si="12"/>
        <v>0</v>
      </c>
      <c r="H162" s="163">
        <f t="shared" si="13"/>
        <v>0</v>
      </c>
      <c r="I162" s="164" t="str">
        <f t="shared" si="14"/>
        <v/>
      </c>
      <c r="J162" s="165" t="str">
        <f t="shared" si="15"/>
        <v/>
      </c>
      <c r="K162" s="165" t="str">
        <f t="shared" si="16"/>
        <v/>
      </c>
      <c r="L162" s="165" t="str">
        <f t="shared" si="17"/>
        <v/>
      </c>
      <c r="M162" s="166"/>
      <c r="N162" s="160"/>
    </row>
    <row r="163" spans="1:14" x14ac:dyDescent="0.25">
      <c r="A163" s="110"/>
      <c r="B163" s="110"/>
      <c r="C163" s="65"/>
      <c r="D163" s="161"/>
      <c r="E163" s="161"/>
      <c r="F163" s="110"/>
      <c r="G163" s="163">
        <f t="shared" si="12"/>
        <v>0</v>
      </c>
      <c r="H163" s="163">
        <f t="shared" si="13"/>
        <v>0</v>
      </c>
      <c r="I163" s="164" t="str">
        <f t="shared" si="14"/>
        <v/>
      </c>
      <c r="J163" s="165" t="str">
        <f t="shared" si="15"/>
        <v/>
      </c>
      <c r="K163" s="165" t="str">
        <f t="shared" si="16"/>
        <v/>
      </c>
      <c r="L163" s="165" t="str">
        <f t="shared" si="17"/>
        <v/>
      </c>
      <c r="M163" s="166"/>
      <c r="N163" s="160"/>
    </row>
    <row r="164" spans="1:14" x14ac:dyDescent="0.25">
      <c r="A164" s="110"/>
      <c r="B164" s="110"/>
      <c r="C164" s="65"/>
      <c r="D164" s="161"/>
      <c r="E164" s="161"/>
      <c r="F164" s="110"/>
      <c r="G164" s="163">
        <f t="shared" si="12"/>
        <v>0</v>
      </c>
      <c r="H164" s="163">
        <f t="shared" si="13"/>
        <v>0</v>
      </c>
      <c r="I164" s="164" t="str">
        <f t="shared" si="14"/>
        <v/>
      </c>
      <c r="J164" s="165" t="str">
        <f t="shared" si="15"/>
        <v/>
      </c>
      <c r="K164" s="165" t="str">
        <f t="shared" si="16"/>
        <v/>
      </c>
      <c r="L164" s="165" t="str">
        <f t="shared" si="17"/>
        <v/>
      </c>
      <c r="M164" s="166"/>
      <c r="N164" s="160"/>
    </row>
    <row r="165" spans="1:14" x14ac:dyDescent="0.25">
      <c r="A165" s="110"/>
      <c r="B165" s="110"/>
      <c r="C165" s="65"/>
      <c r="D165" s="161"/>
      <c r="E165" s="161"/>
      <c r="F165" s="110"/>
      <c r="G165" s="163">
        <f t="shared" ref="G165:G200" si="18" xml:space="preserve"> F165/40</f>
        <v>0</v>
      </c>
      <c r="H165" s="163">
        <f t="shared" ref="H165:H200" si="19">IF(AND(G165&lt;&gt;"", G165&lt;&gt;""), G165*5,"")</f>
        <v>0</v>
      </c>
      <c r="I165" s="164" t="str">
        <f t="shared" ref="I165:I200" si="20">IF(ISBLANK(D165),"",WORKDAY(D165,H165))</f>
        <v/>
      </c>
      <c r="J165" s="165" t="str">
        <f t="shared" ref="J165:J200" si="21">IF(ISBLANK(D165),"",SUM(I165,30))</f>
        <v/>
      </c>
      <c r="K165" s="165" t="str">
        <f t="shared" ref="K165:K200" si="22">IF(ISBLANK(D165),"",SUM(I165,60))</f>
        <v/>
      </c>
      <c r="L165" s="165" t="str">
        <f t="shared" ref="L165:L200" si="23">IF(ISBLANK(D165),"",SUM(I165,90))</f>
        <v/>
      </c>
      <c r="M165" s="166"/>
      <c r="N165" s="160"/>
    </row>
    <row r="166" spans="1:14" x14ac:dyDescent="0.25">
      <c r="A166" s="110"/>
      <c r="B166" s="110"/>
      <c r="C166" s="65"/>
      <c r="D166" s="161"/>
      <c r="E166" s="161"/>
      <c r="F166" s="110"/>
      <c r="G166" s="163">
        <f t="shared" si="18"/>
        <v>0</v>
      </c>
      <c r="H166" s="163">
        <f t="shared" si="19"/>
        <v>0</v>
      </c>
      <c r="I166" s="164" t="str">
        <f t="shared" si="20"/>
        <v/>
      </c>
      <c r="J166" s="165" t="str">
        <f t="shared" si="21"/>
        <v/>
      </c>
      <c r="K166" s="165" t="str">
        <f t="shared" si="22"/>
        <v/>
      </c>
      <c r="L166" s="165" t="str">
        <f t="shared" si="23"/>
        <v/>
      </c>
      <c r="M166" s="166"/>
      <c r="N166" s="160"/>
    </row>
    <row r="167" spans="1:14" x14ac:dyDescent="0.25">
      <c r="A167" s="110"/>
      <c r="B167" s="110"/>
      <c r="C167" s="65"/>
      <c r="D167" s="161"/>
      <c r="E167" s="161"/>
      <c r="F167" s="110"/>
      <c r="G167" s="163">
        <f t="shared" si="18"/>
        <v>0</v>
      </c>
      <c r="H167" s="163">
        <f t="shared" si="19"/>
        <v>0</v>
      </c>
      <c r="I167" s="164" t="str">
        <f t="shared" si="20"/>
        <v/>
      </c>
      <c r="J167" s="165" t="str">
        <f t="shared" si="21"/>
        <v/>
      </c>
      <c r="K167" s="165" t="str">
        <f t="shared" si="22"/>
        <v/>
      </c>
      <c r="L167" s="165" t="str">
        <f t="shared" si="23"/>
        <v/>
      </c>
      <c r="M167" s="166"/>
      <c r="N167" s="160"/>
    </row>
    <row r="168" spans="1:14" x14ac:dyDescent="0.25">
      <c r="A168" s="110"/>
      <c r="B168" s="110"/>
      <c r="C168" s="65"/>
      <c r="D168" s="161"/>
      <c r="E168" s="161"/>
      <c r="F168" s="110"/>
      <c r="G168" s="163">
        <f t="shared" si="18"/>
        <v>0</v>
      </c>
      <c r="H168" s="163">
        <f t="shared" si="19"/>
        <v>0</v>
      </c>
      <c r="I168" s="164" t="str">
        <f t="shared" si="20"/>
        <v/>
      </c>
      <c r="J168" s="165" t="str">
        <f t="shared" si="21"/>
        <v/>
      </c>
      <c r="K168" s="165" t="str">
        <f t="shared" si="22"/>
        <v/>
      </c>
      <c r="L168" s="165" t="str">
        <f t="shared" si="23"/>
        <v/>
      </c>
      <c r="M168" s="166"/>
      <c r="N168" s="160"/>
    </row>
    <row r="169" spans="1:14" x14ac:dyDescent="0.25">
      <c r="A169" s="110"/>
      <c r="B169" s="110"/>
      <c r="C169" s="65"/>
      <c r="D169" s="161"/>
      <c r="E169" s="161"/>
      <c r="F169" s="110"/>
      <c r="G169" s="163">
        <f t="shared" si="18"/>
        <v>0</v>
      </c>
      <c r="H169" s="163">
        <f t="shared" si="19"/>
        <v>0</v>
      </c>
      <c r="I169" s="164" t="str">
        <f t="shared" si="20"/>
        <v/>
      </c>
      <c r="J169" s="165" t="str">
        <f t="shared" si="21"/>
        <v/>
      </c>
      <c r="K169" s="165" t="str">
        <f t="shared" si="22"/>
        <v/>
      </c>
      <c r="L169" s="165" t="str">
        <f t="shared" si="23"/>
        <v/>
      </c>
      <c r="M169" s="166"/>
      <c r="N169" s="160"/>
    </row>
    <row r="170" spans="1:14" x14ac:dyDescent="0.25">
      <c r="A170" s="110"/>
      <c r="B170" s="110"/>
      <c r="C170" s="65"/>
      <c r="D170" s="161"/>
      <c r="E170" s="161"/>
      <c r="F170" s="110"/>
      <c r="G170" s="163">
        <f t="shared" si="18"/>
        <v>0</v>
      </c>
      <c r="H170" s="163">
        <f t="shared" si="19"/>
        <v>0</v>
      </c>
      <c r="I170" s="164" t="str">
        <f t="shared" si="20"/>
        <v/>
      </c>
      <c r="J170" s="165" t="str">
        <f t="shared" si="21"/>
        <v/>
      </c>
      <c r="K170" s="165" t="str">
        <f t="shared" si="22"/>
        <v/>
      </c>
      <c r="L170" s="165" t="str">
        <f t="shared" si="23"/>
        <v/>
      </c>
      <c r="M170" s="166"/>
      <c r="N170" s="160"/>
    </row>
    <row r="171" spans="1:14" x14ac:dyDescent="0.25">
      <c r="A171" s="110"/>
      <c r="B171" s="110"/>
      <c r="C171" s="65"/>
      <c r="D171" s="161"/>
      <c r="E171" s="161"/>
      <c r="F171" s="110"/>
      <c r="G171" s="163">
        <f t="shared" si="18"/>
        <v>0</v>
      </c>
      <c r="H171" s="163">
        <f t="shared" si="19"/>
        <v>0</v>
      </c>
      <c r="I171" s="164" t="str">
        <f t="shared" si="20"/>
        <v/>
      </c>
      <c r="J171" s="165" t="str">
        <f t="shared" si="21"/>
        <v/>
      </c>
      <c r="K171" s="165" t="str">
        <f t="shared" si="22"/>
        <v/>
      </c>
      <c r="L171" s="165" t="str">
        <f t="shared" si="23"/>
        <v/>
      </c>
      <c r="M171" s="166"/>
      <c r="N171" s="160"/>
    </row>
    <row r="172" spans="1:14" x14ac:dyDescent="0.25">
      <c r="A172" s="110"/>
      <c r="B172" s="110"/>
      <c r="C172" s="65"/>
      <c r="D172" s="161"/>
      <c r="E172" s="161"/>
      <c r="F172" s="110"/>
      <c r="G172" s="163">
        <f t="shared" si="18"/>
        <v>0</v>
      </c>
      <c r="H172" s="163">
        <f t="shared" si="19"/>
        <v>0</v>
      </c>
      <c r="I172" s="164" t="str">
        <f t="shared" si="20"/>
        <v/>
      </c>
      <c r="J172" s="165" t="str">
        <f t="shared" si="21"/>
        <v/>
      </c>
      <c r="K172" s="165" t="str">
        <f t="shared" si="22"/>
        <v/>
      </c>
      <c r="L172" s="165" t="str">
        <f t="shared" si="23"/>
        <v/>
      </c>
      <c r="M172" s="166"/>
      <c r="N172" s="160"/>
    </row>
    <row r="173" spans="1:14" x14ac:dyDescent="0.25">
      <c r="A173" s="110"/>
      <c r="B173" s="110"/>
      <c r="C173" s="65"/>
      <c r="D173" s="161"/>
      <c r="E173" s="161"/>
      <c r="F173" s="110"/>
      <c r="G173" s="163">
        <f t="shared" si="18"/>
        <v>0</v>
      </c>
      <c r="H173" s="163">
        <f t="shared" si="19"/>
        <v>0</v>
      </c>
      <c r="I173" s="164" t="str">
        <f t="shared" si="20"/>
        <v/>
      </c>
      <c r="J173" s="165" t="str">
        <f t="shared" si="21"/>
        <v/>
      </c>
      <c r="K173" s="165" t="str">
        <f t="shared" si="22"/>
        <v/>
      </c>
      <c r="L173" s="165" t="str">
        <f t="shared" si="23"/>
        <v/>
      </c>
      <c r="M173" s="166"/>
      <c r="N173" s="160"/>
    </row>
    <row r="174" spans="1:14" x14ac:dyDescent="0.25">
      <c r="A174" s="110"/>
      <c r="B174" s="110"/>
      <c r="C174" s="65"/>
      <c r="D174" s="161"/>
      <c r="E174" s="161"/>
      <c r="F174" s="110"/>
      <c r="G174" s="163">
        <f t="shared" si="18"/>
        <v>0</v>
      </c>
      <c r="H174" s="163">
        <f t="shared" si="19"/>
        <v>0</v>
      </c>
      <c r="I174" s="164" t="str">
        <f t="shared" si="20"/>
        <v/>
      </c>
      <c r="J174" s="165" t="str">
        <f t="shared" si="21"/>
        <v/>
      </c>
      <c r="K174" s="165" t="str">
        <f t="shared" si="22"/>
        <v/>
      </c>
      <c r="L174" s="165" t="str">
        <f t="shared" si="23"/>
        <v/>
      </c>
      <c r="M174" s="166"/>
      <c r="N174" s="160"/>
    </row>
    <row r="175" spans="1:14" x14ac:dyDescent="0.25">
      <c r="A175" s="110"/>
      <c r="B175" s="110"/>
      <c r="C175" s="65"/>
      <c r="D175" s="161"/>
      <c r="E175" s="161"/>
      <c r="F175" s="110"/>
      <c r="G175" s="163">
        <f t="shared" si="18"/>
        <v>0</v>
      </c>
      <c r="H175" s="163">
        <f t="shared" si="19"/>
        <v>0</v>
      </c>
      <c r="I175" s="164" t="str">
        <f t="shared" si="20"/>
        <v/>
      </c>
      <c r="J175" s="165" t="str">
        <f t="shared" si="21"/>
        <v/>
      </c>
      <c r="K175" s="165" t="str">
        <f t="shared" si="22"/>
        <v/>
      </c>
      <c r="L175" s="165" t="str">
        <f t="shared" si="23"/>
        <v/>
      </c>
      <c r="M175" s="166"/>
      <c r="N175" s="160"/>
    </row>
    <row r="176" spans="1:14" x14ac:dyDescent="0.25">
      <c r="A176" s="110"/>
      <c r="B176" s="110"/>
      <c r="C176" s="65"/>
      <c r="D176" s="161"/>
      <c r="E176" s="161"/>
      <c r="F176" s="110"/>
      <c r="G176" s="163">
        <f t="shared" si="18"/>
        <v>0</v>
      </c>
      <c r="H176" s="163">
        <f t="shared" si="19"/>
        <v>0</v>
      </c>
      <c r="I176" s="164" t="str">
        <f t="shared" si="20"/>
        <v/>
      </c>
      <c r="J176" s="165" t="str">
        <f t="shared" si="21"/>
        <v/>
      </c>
      <c r="K176" s="165" t="str">
        <f t="shared" si="22"/>
        <v/>
      </c>
      <c r="L176" s="165" t="str">
        <f t="shared" si="23"/>
        <v/>
      </c>
      <c r="M176" s="166"/>
      <c r="N176" s="160"/>
    </row>
    <row r="177" spans="1:14" x14ac:dyDescent="0.25">
      <c r="A177" s="110"/>
      <c r="B177" s="110"/>
      <c r="C177" s="65"/>
      <c r="D177" s="161"/>
      <c r="E177" s="161"/>
      <c r="F177" s="110"/>
      <c r="G177" s="163">
        <f t="shared" si="18"/>
        <v>0</v>
      </c>
      <c r="H177" s="163">
        <f t="shared" si="19"/>
        <v>0</v>
      </c>
      <c r="I177" s="164" t="str">
        <f t="shared" si="20"/>
        <v/>
      </c>
      <c r="J177" s="165" t="str">
        <f t="shared" si="21"/>
        <v/>
      </c>
      <c r="K177" s="165" t="str">
        <f t="shared" si="22"/>
        <v/>
      </c>
      <c r="L177" s="165" t="str">
        <f t="shared" si="23"/>
        <v/>
      </c>
      <c r="M177" s="166"/>
      <c r="N177" s="160"/>
    </row>
    <row r="178" spans="1:14" x14ac:dyDescent="0.25">
      <c r="A178" s="110"/>
      <c r="B178" s="110"/>
      <c r="C178" s="65"/>
      <c r="D178" s="161"/>
      <c r="E178" s="161"/>
      <c r="F178" s="110"/>
      <c r="G178" s="163">
        <f t="shared" si="18"/>
        <v>0</v>
      </c>
      <c r="H178" s="163">
        <f t="shared" si="19"/>
        <v>0</v>
      </c>
      <c r="I178" s="164" t="str">
        <f t="shared" si="20"/>
        <v/>
      </c>
      <c r="J178" s="165" t="str">
        <f t="shared" si="21"/>
        <v/>
      </c>
      <c r="K178" s="165" t="str">
        <f t="shared" si="22"/>
        <v/>
      </c>
      <c r="L178" s="165" t="str">
        <f t="shared" si="23"/>
        <v/>
      </c>
      <c r="M178" s="166"/>
      <c r="N178" s="160"/>
    </row>
    <row r="179" spans="1:14" x14ac:dyDescent="0.25">
      <c r="A179" s="110"/>
      <c r="B179" s="110"/>
      <c r="C179" s="65"/>
      <c r="D179" s="161"/>
      <c r="E179" s="161"/>
      <c r="F179" s="110"/>
      <c r="G179" s="163">
        <f t="shared" si="18"/>
        <v>0</v>
      </c>
      <c r="H179" s="163">
        <f t="shared" si="19"/>
        <v>0</v>
      </c>
      <c r="I179" s="164" t="str">
        <f t="shared" si="20"/>
        <v/>
      </c>
      <c r="J179" s="165" t="str">
        <f t="shared" si="21"/>
        <v/>
      </c>
      <c r="K179" s="165" t="str">
        <f t="shared" si="22"/>
        <v/>
      </c>
      <c r="L179" s="165" t="str">
        <f t="shared" si="23"/>
        <v/>
      </c>
      <c r="M179" s="166"/>
      <c r="N179" s="160"/>
    </row>
    <row r="180" spans="1:14" x14ac:dyDescent="0.25">
      <c r="A180" s="110"/>
      <c r="B180" s="110"/>
      <c r="C180" s="65"/>
      <c r="D180" s="161"/>
      <c r="E180" s="161"/>
      <c r="F180" s="110"/>
      <c r="G180" s="163">
        <f t="shared" si="18"/>
        <v>0</v>
      </c>
      <c r="H180" s="163">
        <f t="shared" si="19"/>
        <v>0</v>
      </c>
      <c r="I180" s="164" t="str">
        <f t="shared" si="20"/>
        <v/>
      </c>
      <c r="J180" s="165" t="str">
        <f t="shared" si="21"/>
        <v/>
      </c>
      <c r="K180" s="165" t="str">
        <f t="shared" si="22"/>
        <v/>
      </c>
      <c r="L180" s="165" t="str">
        <f t="shared" si="23"/>
        <v/>
      </c>
      <c r="M180" s="166"/>
      <c r="N180" s="160"/>
    </row>
    <row r="181" spans="1:14" x14ac:dyDescent="0.25">
      <c r="A181" s="110"/>
      <c r="B181" s="110"/>
      <c r="C181" s="65"/>
      <c r="D181" s="161"/>
      <c r="E181" s="161"/>
      <c r="F181" s="110"/>
      <c r="G181" s="163">
        <f t="shared" si="18"/>
        <v>0</v>
      </c>
      <c r="H181" s="163">
        <f t="shared" si="19"/>
        <v>0</v>
      </c>
      <c r="I181" s="164" t="str">
        <f t="shared" si="20"/>
        <v/>
      </c>
      <c r="J181" s="165" t="str">
        <f t="shared" si="21"/>
        <v/>
      </c>
      <c r="K181" s="165" t="str">
        <f t="shared" si="22"/>
        <v/>
      </c>
      <c r="L181" s="165" t="str">
        <f t="shared" si="23"/>
        <v/>
      </c>
      <c r="M181" s="166"/>
      <c r="N181" s="160"/>
    </row>
    <row r="182" spans="1:14" x14ac:dyDescent="0.25">
      <c r="A182" s="110"/>
      <c r="B182" s="110"/>
      <c r="C182" s="65"/>
      <c r="D182" s="161"/>
      <c r="E182" s="161"/>
      <c r="F182" s="110"/>
      <c r="G182" s="163">
        <f t="shared" si="18"/>
        <v>0</v>
      </c>
      <c r="H182" s="163">
        <f t="shared" si="19"/>
        <v>0</v>
      </c>
      <c r="I182" s="164" t="str">
        <f t="shared" si="20"/>
        <v/>
      </c>
      <c r="J182" s="165" t="str">
        <f t="shared" si="21"/>
        <v/>
      </c>
      <c r="K182" s="165" t="str">
        <f t="shared" si="22"/>
        <v/>
      </c>
      <c r="L182" s="165" t="str">
        <f t="shared" si="23"/>
        <v/>
      </c>
      <c r="M182" s="166"/>
      <c r="N182" s="160"/>
    </row>
    <row r="183" spans="1:14" x14ac:dyDescent="0.25">
      <c r="A183" s="110"/>
      <c r="B183" s="110"/>
      <c r="C183" s="65"/>
      <c r="D183" s="161"/>
      <c r="E183" s="161"/>
      <c r="F183" s="110"/>
      <c r="G183" s="163">
        <f t="shared" si="18"/>
        <v>0</v>
      </c>
      <c r="H183" s="163">
        <f t="shared" si="19"/>
        <v>0</v>
      </c>
      <c r="I183" s="164" t="str">
        <f t="shared" si="20"/>
        <v/>
      </c>
      <c r="J183" s="165" t="str">
        <f t="shared" si="21"/>
        <v/>
      </c>
      <c r="K183" s="165" t="str">
        <f t="shared" si="22"/>
        <v/>
      </c>
      <c r="L183" s="165" t="str">
        <f t="shared" si="23"/>
        <v/>
      </c>
      <c r="M183" s="166"/>
      <c r="N183" s="160"/>
    </row>
    <row r="184" spans="1:14" x14ac:dyDescent="0.25">
      <c r="A184" s="110"/>
      <c r="B184" s="110"/>
      <c r="C184" s="65"/>
      <c r="D184" s="161"/>
      <c r="E184" s="161"/>
      <c r="F184" s="110"/>
      <c r="G184" s="163">
        <f t="shared" si="18"/>
        <v>0</v>
      </c>
      <c r="H184" s="163">
        <f t="shared" si="19"/>
        <v>0</v>
      </c>
      <c r="I184" s="164" t="str">
        <f t="shared" si="20"/>
        <v/>
      </c>
      <c r="J184" s="165" t="str">
        <f t="shared" si="21"/>
        <v/>
      </c>
      <c r="K184" s="165" t="str">
        <f t="shared" si="22"/>
        <v/>
      </c>
      <c r="L184" s="165" t="str">
        <f t="shared" si="23"/>
        <v/>
      </c>
      <c r="M184" s="166"/>
      <c r="N184" s="160"/>
    </row>
    <row r="185" spans="1:14" x14ac:dyDescent="0.25">
      <c r="A185" s="110"/>
      <c r="B185" s="110"/>
      <c r="C185" s="65"/>
      <c r="D185" s="161"/>
      <c r="E185" s="161"/>
      <c r="F185" s="110"/>
      <c r="G185" s="163">
        <f t="shared" si="18"/>
        <v>0</v>
      </c>
      <c r="H185" s="163">
        <f t="shared" si="19"/>
        <v>0</v>
      </c>
      <c r="I185" s="164" t="str">
        <f t="shared" si="20"/>
        <v/>
      </c>
      <c r="J185" s="165" t="str">
        <f t="shared" si="21"/>
        <v/>
      </c>
      <c r="K185" s="165" t="str">
        <f t="shared" si="22"/>
        <v/>
      </c>
      <c r="L185" s="165" t="str">
        <f t="shared" si="23"/>
        <v/>
      </c>
      <c r="M185" s="166"/>
      <c r="N185" s="160"/>
    </row>
    <row r="186" spans="1:14" x14ac:dyDescent="0.25">
      <c r="A186" s="110"/>
      <c r="B186" s="110"/>
      <c r="C186" s="65"/>
      <c r="D186" s="161"/>
      <c r="E186" s="161"/>
      <c r="F186" s="110"/>
      <c r="G186" s="163">
        <f t="shared" si="18"/>
        <v>0</v>
      </c>
      <c r="H186" s="163">
        <f t="shared" si="19"/>
        <v>0</v>
      </c>
      <c r="I186" s="164" t="str">
        <f t="shared" si="20"/>
        <v/>
      </c>
      <c r="J186" s="165" t="str">
        <f t="shared" si="21"/>
        <v/>
      </c>
      <c r="K186" s="165" t="str">
        <f t="shared" si="22"/>
        <v/>
      </c>
      <c r="L186" s="165" t="str">
        <f t="shared" si="23"/>
        <v/>
      </c>
      <c r="M186" s="166"/>
      <c r="N186" s="160"/>
    </row>
    <row r="187" spans="1:14" x14ac:dyDescent="0.25">
      <c r="A187" s="110"/>
      <c r="B187" s="110"/>
      <c r="C187" s="65"/>
      <c r="D187" s="161"/>
      <c r="E187" s="161"/>
      <c r="F187" s="110"/>
      <c r="G187" s="163">
        <f t="shared" si="18"/>
        <v>0</v>
      </c>
      <c r="H187" s="163">
        <f t="shared" si="19"/>
        <v>0</v>
      </c>
      <c r="I187" s="164" t="str">
        <f t="shared" si="20"/>
        <v/>
      </c>
      <c r="J187" s="165" t="str">
        <f t="shared" si="21"/>
        <v/>
      </c>
      <c r="K187" s="165" t="str">
        <f t="shared" si="22"/>
        <v/>
      </c>
      <c r="L187" s="165" t="str">
        <f t="shared" si="23"/>
        <v/>
      </c>
      <c r="M187" s="166"/>
      <c r="N187" s="160"/>
    </row>
    <row r="188" spans="1:14" x14ac:dyDescent="0.25">
      <c r="A188" s="110"/>
      <c r="B188" s="110"/>
      <c r="C188" s="65"/>
      <c r="D188" s="161"/>
      <c r="E188" s="161"/>
      <c r="F188" s="110"/>
      <c r="G188" s="163">
        <f t="shared" si="18"/>
        <v>0</v>
      </c>
      <c r="H188" s="163">
        <f t="shared" si="19"/>
        <v>0</v>
      </c>
      <c r="I188" s="164" t="str">
        <f t="shared" si="20"/>
        <v/>
      </c>
      <c r="J188" s="165" t="str">
        <f t="shared" si="21"/>
        <v/>
      </c>
      <c r="K188" s="165" t="str">
        <f t="shared" si="22"/>
        <v/>
      </c>
      <c r="L188" s="165" t="str">
        <f t="shared" si="23"/>
        <v/>
      </c>
      <c r="M188" s="166"/>
      <c r="N188" s="160"/>
    </row>
    <row r="189" spans="1:14" x14ac:dyDescent="0.25">
      <c r="A189" s="110"/>
      <c r="B189" s="110"/>
      <c r="C189" s="65"/>
      <c r="D189" s="161"/>
      <c r="E189" s="161"/>
      <c r="F189" s="110"/>
      <c r="G189" s="163">
        <f t="shared" si="18"/>
        <v>0</v>
      </c>
      <c r="H189" s="163">
        <f t="shared" si="19"/>
        <v>0</v>
      </c>
      <c r="I189" s="164" t="str">
        <f t="shared" si="20"/>
        <v/>
      </c>
      <c r="J189" s="165" t="str">
        <f t="shared" si="21"/>
        <v/>
      </c>
      <c r="K189" s="165" t="str">
        <f t="shared" si="22"/>
        <v/>
      </c>
      <c r="L189" s="165" t="str">
        <f t="shared" si="23"/>
        <v/>
      </c>
      <c r="M189" s="166"/>
      <c r="N189" s="160"/>
    </row>
    <row r="190" spans="1:14" x14ac:dyDescent="0.25">
      <c r="A190" s="110"/>
      <c r="B190" s="110"/>
      <c r="C190" s="65"/>
      <c r="D190" s="161"/>
      <c r="E190" s="161"/>
      <c r="F190" s="110"/>
      <c r="G190" s="163">
        <f t="shared" si="18"/>
        <v>0</v>
      </c>
      <c r="H190" s="163">
        <f t="shared" si="19"/>
        <v>0</v>
      </c>
      <c r="I190" s="164" t="str">
        <f t="shared" si="20"/>
        <v/>
      </c>
      <c r="J190" s="165" t="str">
        <f t="shared" si="21"/>
        <v/>
      </c>
      <c r="K190" s="165" t="str">
        <f t="shared" si="22"/>
        <v/>
      </c>
      <c r="L190" s="165" t="str">
        <f t="shared" si="23"/>
        <v/>
      </c>
      <c r="M190" s="166"/>
      <c r="N190" s="160"/>
    </row>
    <row r="191" spans="1:14" x14ac:dyDescent="0.25">
      <c r="A191" s="110"/>
      <c r="B191" s="110"/>
      <c r="C191" s="65"/>
      <c r="D191" s="161"/>
      <c r="E191" s="161"/>
      <c r="F191" s="110"/>
      <c r="G191" s="163">
        <f t="shared" si="18"/>
        <v>0</v>
      </c>
      <c r="H191" s="163">
        <f t="shared" si="19"/>
        <v>0</v>
      </c>
      <c r="I191" s="164" t="str">
        <f t="shared" si="20"/>
        <v/>
      </c>
      <c r="J191" s="165" t="str">
        <f t="shared" si="21"/>
        <v/>
      </c>
      <c r="K191" s="165" t="str">
        <f t="shared" si="22"/>
        <v/>
      </c>
      <c r="L191" s="165" t="str">
        <f t="shared" si="23"/>
        <v/>
      </c>
      <c r="M191" s="166"/>
      <c r="N191" s="160"/>
    </row>
    <row r="192" spans="1:14" x14ac:dyDescent="0.25">
      <c r="A192" s="110"/>
      <c r="B192" s="110"/>
      <c r="C192" s="65"/>
      <c r="D192" s="161"/>
      <c r="E192" s="161"/>
      <c r="F192" s="110"/>
      <c r="G192" s="163">
        <f t="shared" si="18"/>
        <v>0</v>
      </c>
      <c r="H192" s="163">
        <f t="shared" si="19"/>
        <v>0</v>
      </c>
      <c r="I192" s="164" t="str">
        <f t="shared" si="20"/>
        <v/>
      </c>
      <c r="J192" s="165" t="str">
        <f t="shared" si="21"/>
        <v/>
      </c>
      <c r="K192" s="165" t="str">
        <f t="shared" si="22"/>
        <v/>
      </c>
      <c r="L192" s="165" t="str">
        <f t="shared" si="23"/>
        <v/>
      </c>
      <c r="M192" s="166"/>
      <c r="N192" s="160"/>
    </row>
    <row r="193" spans="1:14" x14ac:dyDescent="0.25">
      <c r="A193" s="110"/>
      <c r="B193" s="110"/>
      <c r="C193" s="65"/>
      <c r="D193" s="161"/>
      <c r="E193" s="161"/>
      <c r="F193" s="110"/>
      <c r="G193" s="163">
        <f t="shared" si="18"/>
        <v>0</v>
      </c>
      <c r="H193" s="163">
        <f t="shared" si="19"/>
        <v>0</v>
      </c>
      <c r="I193" s="164" t="str">
        <f t="shared" si="20"/>
        <v/>
      </c>
      <c r="J193" s="165" t="str">
        <f t="shared" si="21"/>
        <v/>
      </c>
      <c r="K193" s="165" t="str">
        <f t="shared" si="22"/>
        <v/>
      </c>
      <c r="L193" s="165" t="str">
        <f t="shared" si="23"/>
        <v/>
      </c>
      <c r="M193" s="166"/>
      <c r="N193" s="160"/>
    </row>
    <row r="194" spans="1:14" x14ac:dyDescent="0.25">
      <c r="A194" s="110"/>
      <c r="B194" s="110"/>
      <c r="C194" s="65"/>
      <c r="D194" s="161"/>
      <c r="E194" s="161"/>
      <c r="F194" s="110"/>
      <c r="G194" s="163">
        <f t="shared" si="18"/>
        <v>0</v>
      </c>
      <c r="H194" s="163">
        <f t="shared" si="19"/>
        <v>0</v>
      </c>
      <c r="I194" s="164" t="str">
        <f t="shared" si="20"/>
        <v/>
      </c>
      <c r="J194" s="165" t="str">
        <f t="shared" si="21"/>
        <v/>
      </c>
      <c r="K194" s="165" t="str">
        <f t="shared" si="22"/>
        <v/>
      </c>
      <c r="L194" s="165" t="str">
        <f t="shared" si="23"/>
        <v/>
      </c>
      <c r="M194" s="166"/>
      <c r="N194" s="160"/>
    </row>
    <row r="195" spans="1:14" x14ac:dyDescent="0.25">
      <c r="A195" s="110"/>
      <c r="B195" s="110"/>
      <c r="C195" s="65"/>
      <c r="D195" s="161"/>
      <c r="E195" s="161"/>
      <c r="F195" s="110"/>
      <c r="G195" s="163">
        <f t="shared" si="18"/>
        <v>0</v>
      </c>
      <c r="H195" s="163">
        <f t="shared" si="19"/>
        <v>0</v>
      </c>
      <c r="I195" s="164" t="str">
        <f t="shared" si="20"/>
        <v/>
      </c>
      <c r="J195" s="165" t="str">
        <f t="shared" si="21"/>
        <v/>
      </c>
      <c r="K195" s="165" t="str">
        <f t="shared" si="22"/>
        <v/>
      </c>
      <c r="L195" s="165" t="str">
        <f t="shared" si="23"/>
        <v/>
      </c>
      <c r="M195" s="166"/>
      <c r="N195" s="160"/>
    </row>
    <row r="196" spans="1:14" x14ac:dyDescent="0.25">
      <c r="A196" s="110"/>
      <c r="B196" s="110"/>
      <c r="C196" s="65"/>
      <c r="D196" s="161"/>
      <c r="E196" s="161"/>
      <c r="F196" s="110"/>
      <c r="G196" s="163">
        <f t="shared" si="18"/>
        <v>0</v>
      </c>
      <c r="H196" s="163">
        <f t="shared" si="19"/>
        <v>0</v>
      </c>
      <c r="I196" s="164" t="str">
        <f t="shared" si="20"/>
        <v/>
      </c>
      <c r="J196" s="165" t="str">
        <f t="shared" si="21"/>
        <v/>
      </c>
      <c r="K196" s="165" t="str">
        <f t="shared" si="22"/>
        <v/>
      </c>
      <c r="L196" s="165" t="str">
        <f t="shared" si="23"/>
        <v/>
      </c>
      <c r="M196" s="166"/>
      <c r="N196" s="160"/>
    </row>
    <row r="197" spans="1:14" x14ac:dyDescent="0.25">
      <c r="A197" s="110"/>
      <c r="B197" s="110"/>
      <c r="C197" s="65"/>
      <c r="D197" s="161"/>
      <c r="E197" s="161"/>
      <c r="F197" s="110"/>
      <c r="G197" s="163">
        <f t="shared" si="18"/>
        <v>0</v>
      </c>
      <c r="H197" s="163">
        <f t="shared" si="19"/>
        <v>0</v>
      </c>
      <c r="I197" s="164" t="str">
        <f t="shared" si="20"/>
        <v/>
      </c>
      <c r="J197" s="165" t="str">
        <f t="shared" si="21"/>
        <v/>
      </c>
      <c r="K197" s="165" t="str">
        <f t="shared" si="22"/>
        <v/>
      </c>
      <c r="L197" s="165" t="str">
        <f t="shared" si="23"/>
        <v/>
      </c>
      <c r="M197" s="166"/>
      <c r="N197" s="160"/>
    </row>
    <row r="198" spans="1:14" x14ac:dyDescent="0.25">
      <c r="A198" s="110"/>
      <c r="B198" s="110"/>
      <c r="C198" s="65"/>
      <c r="D198" s="161"/>
      <c r="E198" s="161"/>
      <c r="F198" s="110"/>
      <c r="G198" s="163">
        <f t="shared" si="18"/>
        <v>0</v>
      </c>
      <c r="H198" s="163">
        <f t="shared" si="19"/>
        <v>0</v>
      </c>
      <c r="I198" s="164" t="str">
        <f t="shared" si="20"/>
        <v/>
      </c>
      <c r="J198" s="165" t="str">
        <f t="shared" si="21"/>
        <v/>
      </c>
      <c r="K198" s="165" t="str">
        <f t="shared" si="22"/>
        <v/>
      </c>
      <c r="L198" s="165" t="str">
        <f t="shared" si="23"/>
        <v/>
      </c>
      <c r="M198" s="166"/>
      <c r="N198" s="160"/>
    </row>
    <row r="199" spans="1:14" x14ac:dyDescent="0.25">
      <c r="A199" s="110"/>
      <c r="B199" s="110"/>
      <c r="C199" s="65"/>
      <c r="D199" s="161"/>
      <c r="E199" s="161"/>
      <c r="F199" s="110"/>
      <c r="G199" s="163">
        <f t="shared" si="18"/>
        <v>0</v>
      </c>
      <c r="H199" s="163">
        <f t="shared" si="19"/>
        <v>0</v>
      </c>
      <c r="I199" s="164" t="str">
        <f t="shared" si="20"/>
        <v/>
      </c>
      <c r="J199" s="165" t="str">
        <f t="shared" si="21"/>
        <v/>
      </c>
      <c r="K199" s="165" t="str">
        <f t="shared" si="22"/>
        <v/>
      </c>
      <c r="L199" s="165" t="str">
        <f t="shared" si="23"/>
        <v/>
      </c>
      <c r="M199" s="166"/>
      <c r="N199" s="160"/>
    </row>
    <row r="200" spans="1:14" x14ac:dyDescent="0.25">
      <c r="A200" s="110"/>
      <c r="B200" s="110"/>
      <c r="C200" s="65"/>
      <c r="D200" s="161"/>
      <c r="E200" s="161"/>
      <c r="F200" s="110"/>
      <c r="G200" s="163">
        <f t="shared" si="18"/>
        <v>0</v>
      </c>
      <c r="H200" s="163">
        <f t="shared" si="19"/>
        <v>0</v>
      </c>
      <c r="I200" s="164" t="str">
        <f t="shared" si="20"/>
        <v/>
      </c>
      <c r="J200" s="165" t="str">
        <f t="shared" si="21"/>
        <v/>
      </c>
      <c r="K200" s="165" t="str">
        <f t="shared" si="22"/>
        <v/>
      </c>
      <c r="L200" s="165" t="str">
        <f t="shared" si="23"/>
        <v/>
      </c>
      <c r="M200" s="166"/>
      <c r="N200" s="160"/>
    </row>
  </sheetData>
  <sheetProtection algorithmName="SHA-512" hashValue="t3LK0yR85IE5QQ1l9DoG450eZ1f6F2qnTZokFBFbJlxhUutL1pWzlZRm7kWFA2F8MSLDHY5GT71DjxlFd+S2gA==" saltValue="AqadRECpuZ3n4/OqtrkQgA==" spinCount="100000" sheet="1" objects="1" scenarios="1"/>
  <mergeCells count="4">
    <mergeCell ref="A1:N1"/>
    <mergeCell ref="P2:Q2"/>
    <mergeCell ref="P4:Q6"/>
    <mergeCell ref="R4:R6"/>
  </mergeCells>
  <dataValidations count="1">
    <dataValidation type="list" allowBlank="1" showInputMessage="1" showErrorMessage="1" sqref="N3:N200" xr:uid="{FE57FDF2-20BE-4F58-9F6B-16E2F0B890FD}">
      <formula1>"Active Reservist,HSD/GED,Individual w/Disability,Older Worker,Public Assistance Recipient,Returning Citizen,Veteran"</formula1>
    </dataValidation>
  </dataValidations>
  <pageMargins left="0.7" right="0.7" top="0.75" bottom="0.75" header="0.3" footer="0.3"/>
  <pageSetup orientation="portrait" horizontalDpi="360" verticalDpi="36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091FE-D984-411D-B0AB-A99D1E2D8D94}">
  <dimension ref="A1:AL300"/>
  <sheetViews>
    <sheetView topLeftCell="G7" workbookViewId="0">
      <selection activeCell="AC19" sqref="AC19"/>
    </sheetView>
  </sheetViews>
  <sheetFormatPr defaultRowHeight="15" x14ac:dyDescent="0.25"/>
  <cols>
    <col min="1" max="1" width="4" bestFit="1" customWidth="1"/>
    <col min="2" max="2" width="17.140625" customWidth="1"/>
    <col min="3" max="3" width="20.7109375" customWidth="1"/>
    <col min="4" max="4" width="12.7109375" customWidth="1"/>
    <col min="5" max="5" width="18.28515625" customWidth="1"/>
    <col min="6" max="6" width="12.7109375" customWidth="1"/>
    <col min="7" max="7" width="38.85546875" customWidth="1"/>
    <col min="8" max="8" width="7.85546875" customWidth="1"/>
    <col min="9" max="9" width="8.42578125" customWidth="1"/>
    <col min="10" max="10" width="8.28515625" customWidth="1"/>
    <col min="11" max="11" width="12.140625" style="169" customWidth="1"/>
    <col min="12" max="12" width="15.28515625" customWidth="1"/>
    <col min="15" max="15" width="25.7109375" customWidth="1"/>
    <col min="23" max="23" width="19.28515625" customWidth="1"/>
    <col min="24" max="24" width="26.28515625" bestFit="1" customWidth="1"/>
    <col min="28" max="28" width="9.28515625" bestFit="1" customWidth="1"/>
    <col min="34" max="34" width="11" style="182" bestFit="1" customWidth="1"/>
    <col min="35" max="35" width="10" style="182" bestFit="1" customWidth="1"/>
    <col min="36" max="36" width="11.5703125" style="182" bestFit="1" customWidth="1"/>
    <col min="37" max="37" width="9.140625" style="182"/>
    <col min="38" max="38" width="14.28515625" style="182" bestFit="1" customWidth="1"/>
  </cols>
  <sheetData>
    <row r="1" spans="1:38" ht="29.25" customHeight="1" x14ac:dyDescent="0.25">
      <c r="A1" s="519"/>
      <c r="B1" s="520" t="s">
        <v>132</v>
      </c>
      <c r="C1" s="521"/>
      <c r="D1" s="521"/>
      <c r="E1" s="521"/>
      <c r="F1" s="521"/>
      <c r="G1" s="521"/>
      <c r="H1" s="521"/>
      <c r="I1" s="521"/>
      <c r="J1" s="521"/>
      <c r="K1" s="521"/>
      <c r="L1" s="522"/>
      <c r="M1" s="523" t="s">
        <v>133</v>
      </c>
      <c r="N1" s="524"/>
      <c r="O1" s="524"/>
      <c r="P1" s="524"/>
      <c r="Q1" s="524"/>
      <c r="R1" s="525"/>
      <c r="S1" s="181"/>
      <c r="T1" s="181"/>
      <c r="U1" s="181"/>
      <c r="V1" s="181"/>
      <c r="W1" s="181"/>
      <c r="X1" s="181"/>
      <c r="Y1" s="181"/>
      <c r="Z1" s="181"/>
      <c r="AA1" s="181"/>
      <c r="AB1" s="181"/>
      <c r="AC1" s="181"/>
      <c r="AD1" s="181"/>
      <c r="AE1" s="181"/>
      <c r="AF1" s="181"/>
      <c r="AG1" s="181"/>
    </row>
    <row r="2" spans="1:38" ht="15" customHeight="1" thickBot="1" x14ac:dyDescent="0.3">
      <c r="A2" s="519"/>
      <c r="B2" s="529" t="s">
        <v>134</v>
      </c>
      <c r="C2" s="530"/>
      <c r="D2" s="530"/>
      <c r="E2" s="530"/>
      <c r="F2" s="530"/>
      <c r="G2" s="530"/>
      <c r="H2" s="530"/>
      <c r="I2" s="530"/>
      <c r="J2" s="530"/>
      <c r="K2" s="530"/>
      <c r="L2" s="183" t="s">
        <v>135</v>
      </c>
      <c r="M2" s="526"/>
      <c r="N2" s="527"/>
      <c r="O2" s="527"/>
      <c r="P2" s="527"/>
      <c r="Q2" s="527"/>
      <c r="R2" s="528"/>
      <c r="S2" s="184"/>
      <c r="T2" s="184"/>
      <c r="U2" s="184"/>
      <c r="V2" s="181"/>
      <c r="W2" s="181"/>
      <c r="X2" s="181"/>
      <c r="Y2" s="181"/>
      <c r="Z2" s="181"/>
      <c r="AA2" s="181"/>
      <c r="AB2" s="181"/>
      <c r="AC2" s="181"/>
      <c r="AD2" s="181"/>
      <c r="AE2" s="181"/>
      <c r="AF2" s="181"/>
      <c r="AG2" s="181"/>
    </row>
    <row r="3" spans="1:38" ht="30" customHeight="1" thickBot="1" x14ac:dyDescent="0.3">
      <c r="A3" s="519"/>
      <c r="B3" s="531"/>
      <c r="C3" s="532"/>
      <c r="D3" s="532"/>
      <c r="E3" s="532"/>
      <c r="F3" s="532"/>
      <c r="G3" s="532"/>
      <c r="H3" s="532"/>
      <c r="I3" s="532"/>
      <c r="J3" s="532"/>
      <c r="K3" s="532"/>
      <c r="L3" s="185" t="s">
        <v>136</v>
      </c>
      <c r="M3" s="533" t="s">
        <v>137</v>
      </c>
      <c r="N3" s="534"/>
      <c r="O3" s="534"/>
      <c r="P3" s="534"/>
      <c r="Q3" s="534"/>
      <c r="R3" s="535"/>
      <c r="S3" s="181"/>
      <c r="T3" s="181"/>
      <c r="U3" s="181"/>
      <c r="V3" s="181"/>
      <c r="W3" s="181"/>
      <c r="X3" s="181"/>
      <c r="Y3" s="181"/>
      <c r="Z3" s="181"/>
      <c r="AA3" s="181"/>
      <c r="AB3" s="181"/>
      <c r="AC3" s="181"/>
      <c r="AD3" s="181"/>
      <c r="AE3" s="181"/>
      <c r="AF3" s="181"/>
      <c r="AG3" s="181"/>
    </row>
    <row r="4" spans="1:38" ht="15" customHeight="1" thickBot="1" x14ac:dyDescent="0.3">
      <c r="A4" s="519"/>
      <c r="B4" s="536" t="s">
        <v>138</v>
      </c>
      <c r="C4" s="537"/>
      <c r="D4" s="542" t="s">
        <v>139</v>
      </c>
      <c r="E4" s="542" t="s">
        <v>140</v>
      </c>
      <c r="F4" s="542" t="s">
        <v>141</v>
      </c>
      <c r="G4" s="548" t="s">
        <v>142</v>
      </c>
      <c r="H4" s="549" t="s">
        <v>143</v>
      </c>
      <c r="I4" s="550"/>
      <c r="J4" s="551"/>
      <c r="K4" s="596" t="s">
        <v>144</v>
      </c>
      <c r="L4" s="558" t="s">
        <v>145</v>
      </c>
      <c r="M4" s="561" t="s">
        <v>146</v>
      </c>
      <c r="N4" s="562"/>
      <c r="O4" s="562"/>
      <c r="P4" s="562"/>
      <c r="Q4" s="562"/>
      <c r="R4" s="562"/>
      <c r="S4" s="562"/>
      <c r="T4" s="562"/>
      <c r="U4" s="563"/>
      <c r="V4" s="187">
        <f>R43</f>
        <v>0</v>
      </c>
      <c r="W4" s="181"/>
      <c r="X4" s="181"/>
      <c r="Y4" s="181"/>
      <c r="Z4" s="181"/>
      <c r="AA4" s="181"/>
      <c r="AB4" s="181"/>
      <c r="AC4" s="181"/>
      <c r="AD4" s="181"/>
      <c r="AE4" s="181"/>
      <c r="AF4" s="181"/>
      <c r="AG4" s="181"/>
    </row>
    <row r="5" spans="1:38" ht="15" customHeight="1" thickBot="1" x14ac:dyDescent="0.3">
      <c r="A5" s="519"/>
      <c r="B5" s="538"/>
      <c r="C5" s="539"/>
      <c r="D5" s="543"/>
      <c r="E5" s="543"/>
      <c r="F5" s="543"/>
      <c r="G5" s="548"/>
      <c r="H5" s="552"/>
      <c r="I5" s="553"/>
      <c r="J5" s="554"/>
      <c r="K5" s="597"/>
      <c r="L5" s="559"/>
      <c r="M5" s="545" t="s">
        <v>147</v>
      </c>
      <c r="N5" s="546"/>
      <c r="O5" s="546"/>
      <c r="P5" s="546"/>
      <c r="Q5" s="546"/>
      <c r="R5" s="546"/>
      <c r="S5" s="546"/>
      <c r="T5" s="546"/>
      <c r="U5" s="547"/>
      <c r="V5" s="187">
        <f>SUM('Training Plan'!E113,'Training Plan'!T292,'Training Plan'!T347)</f>
        <v>0</v>
      </c>
      <c r="W5" s="181"/>
      <c r="X5" s="181"/>
      <c r="Y5" s="181"/>
      <c r="Z5" s="181"/>
      <c r="AA5" s="181"/>
      <c r="AB5" s="181"/>
      <c r="AC5" s="181"/>
      <c r="AD5" s="181"/>
      <c r="AE5" s="181"/>
      <c r="AF5" s="181"/>
      <c r="AG5" s="181"/>
    </row>
    <row r="6" spans="1:38" ht="15.75" customHeight="1" thickBot="1" x14ac:dyDescent="0.3">
      <c r="A6" s="519"/>
      <c r="B6" s="538"/>
      <c r="C6" s="539"/>
      <c r="D6" s="543"/>
      <c r="E6" s="543"/>
      <c r="F6" s="543"/>
      <c r="G6" s="548"/>
      <c r="H6" s="552"/>
      <c r="I6" s="553"/>
      <c r="J6" s="554"/>
      <c r="K6" s="597"/>
      <c r="L6" s="559"/>
      <c r="M6" s="545" t="s">
        <v>148</v>
      </c>
      <c r="N6" s="546"/>
      <c r="O6" s="546"/>
      <c r="P6" s="546"/>
      <c r="Q6" s="546"/>
      <c r="R6" s="546"/>
      <c r="S6" s="546"/>
      <c r="T6" s="546"/>
      <c r="U6" s="547"/>
      <c r="V6" s="188">
        <f>SUM(P24,P28,P32,P34)</f>
        <v>0</v>
      </c>
      <c r="W6" s="181"/>
      <c r="X6" s="181"/>
      <c r="Y6" s="181"/>
      <c r="Z6" s="181"/>
      <c r="AA6" s="181"/>
      <c r="AB6" s="181"/>
      <c r="AC6" s="181"/>
      <c r="AD6" s="181"/>
      <c r="AE6" s="181"/>
      <c r="AF6" s="181"/>
      <c r="AG6" s="181"/>
    </row>
    <row r="7" spans="1:38" ht="15.75" customHeight="1" thickBot="1" x14ac:dyDescent="0.3">
      <c r="A7" s="519"/>
      <c r="B7" s="540"/>
      <c r="C7" s="541"/>
      <c r="D7" s="543"/>
      <c r="E7" s="543"/>
      <c r="F7" s="543"/>
      <c r="G7" s="548"/>
      <c r="H7" s="555"/>
      <c r="I7" s="556"/>
      <c r="J7" s="557"/>
      <c r="K7" s="597"/>
      <c r="L7" s="559"/>
      <c r="M7" s="545" t="s">
        <v>149</v>
      </c>
      <c r="N7" s="546"/>
      <c r="O7" s="546"/>
      <c r="P7" s="546"/>
      <c r="Q7" s="546"/>
      <c r="R7" s="546"/>
      <c r="S7" s="546"/>
      <c r="T7" s="546"/>
      <c r="U7" s="547"/>
      <c r="V7" s="189">
        <f>COUNT(L9:L500)</f>
        <v>0</v>
      </c>
      <c r="W7" s="181"/>
      <c r="X7" s="181"/>
      <c r="Y7" s="181"/>
      <c r="Z7" s="181"/>
      <c r="AA7" s="181"/>
      <c r="AB7" s="181"/>
      <c r="AC7" s="181"/>
      <c r="AD7" s="181"/>
      <c r="AE7" s="181"/>
      <c r="AF7" s="181"/>
      <c r="AG7" s="181"/>
    </row>
    <row r="8" spans="1:38" ht="104.25" customHeight="1" thickBot="1" x14ac:dyDescent="0.3">
      <c r="A8" s="519"/>
      <c r="B8" s="186" t="s">
        <v>150</v>
      </c>
      <c r="C8" s="186" t="s">
        <v>151</v>
      </c>
      <c r="D8" s="544"/>
      <c r="E8" s="544"/>
      <c r="F8" s="544"/>
      <c r="G8" s="548"/>
      <c r="H8" s="186" t="s">
        <v>152</v>
      </c>
      <c r="I8" s="186" t="s">
        <v>153</v>
      </c>
      <c r="J8" s="186" t="s">
        <v>154</v>
      </c>
      <c r="K8" s="598"/>
      <c r="L8" s="560"/>
      <c r="M8" s="572"/>
      <c r="N8" s="573"/>
      <c r="O8" s="573"/>
      <c r="P8" s="573"/>
      <c r="Q8" s="573"/>
      <c r="R8" s="573"/>
      <c r="S8" s="573"/>
      <c r="T8" s="573"/>
      <c r="U8" s="190"/>
      <c r="V8" s="190"/>
      <c r="W8" s="191"/>
      <c r="X8" s="191"/>
      <c r="Y8" s="191"/>
      <c r="Z8" s="191"/>
      <c r="AA8" s="191"/>
      <c r="AB8" s="191"/>
      <c r="AC8" s="191"/>
      <c r="AD8" s="191"/>
      <c r="AE8" s="191"/>
      <c r="AF8" s="191"/>
      <c r="AG8" s="191"/>
    </row>
    <row r="9" spans="1:38" ht="15.75" customHeight="1" x14ac:dyDescent="0.25">
      <c r="A9" s="192">
        <v>1</v>
      </c>
      <c r="B9" s="110"/>
      <c r="C9" s="110"/>
      <c r="D9" s="66"/>
      <c r="E9" s="110"/>
      <c r="F9" s="67"/>
      <c r="G9" s="67"/>
      <c r="H9" s="193"/>
      <c r="I9" s="193"/>
      <c r="J9" s="193"/>
      <c r="K9" s="194"/>
      <c r="L9" s="68"/>
      <c r="M9" s="574" t="s">
        <v>114</v>
      </c>
      <c r="N9" s="575"/>
      <c r="O9" s="575"/>
      <c r="P9" s="575"/>
      <c r="Q9" s="575"/>
      <c r="R9" s="575"/>
      <c r="S9" s="575"/>
      <c r="T9" s="195"/>
      <c r="U9" s="195"/>
      <c r="V9" s="196"/>
      <c r="W9" s="191"/>
      <c r="X9" s="499" t="s">
        <v>114</v>
      </c>
      <c r="Y9" s="500"/>
      <c r="Z9" s="500"/>
      <c r="AA9" s="500"/>
      <c r="AB9" s="500"/>
      <c r="AC9" s="500"/>
      <c r="AD9" s="500"/>
      <c r="AE9" s="500"/>
      <c r="AF9" s="500"/>
      <c r="AG9" s="501"/>
    </row>
    <row r="10" spans="1:38" ht="15.75" customHeight="1" thickBot="1" x14ac:dyDescent="0.3">
      <c r="A10" s="192">
        <v>2</v>
      </c>
      <c r="B10" s="110"/>
      <c r="C10" s="110"/>
      <c r="D10" s="66"/>
      <c r="E10" s="110"/>
      <c r="F10" s="67"/>
      <c r="G10" s="67"/>
      <c r="H10" s="193"/>
      <c r="I10" s="193"/>
      <c r="J10" s="193"/>
      <c r="K10" s="194"/>
      <c r="L10" s="68"/>
      <c r="M10" s="574"/>
      <c r="N10" s="575"/>
      <c r="O10" s="575"/>
      <c r="P10" s="575"/>
      <c r="Q10" s="575"/>
      <c r="R10" s="575"/>
      <c r="S10" s="575"/>
      <c r="T10" s="195"/>
      <c r="U10" s="195"/>
      <c r="V10" s="196"/>
      <c r="W10" s="191"/>
      <c r="X10" s="502"/>
      <c r="Y10" s="503"/>
      <c r="Z10" s="503"/>
      <c r="AA10" s="503"/>
      <c r="AB10" s="503"/>
      <c r="AC10" s="503"/>
      <c r="AD10" s="503"/>
      <c r="AE10" s="503"/>
      <c r="AF10" s="503"/>
      <c r="AG10" s="504"/>
    </row>
    <row r="11" spans="1:38" x14ac:dyDescent="0.25">
      <c r="A11" s="192">
        <v>3</v>
      </c>
      <c r="B11" s="110"/>
      <c r="C11" s="110"/>
      <c r="D11" s="66"/>
      <c r="E11" s="110"/>
      <c r="F11" s="67"/>
      <c r="G11" s="67"/>
      <c r="H11" s="193"/>
      <c r="I11" s="193"/>
      <c r="J11" s="193"/>
      <c r="K11" s="194"/>
      <c r="L11" s="67"/>
      <c r="M11" s="197"/>
      <c r="N11" s="564" t="s">
        <v>155</v>
      </c>
      <c r="O11" s="565"/>
      <c r="P11" s="506">
        <f>IFERROR(AVERAGE(Y55/V5), 0)</f>
        <v>0</v>
      </c>
      <c r="Q11" s="506"/>
      <c r="R11" s="507"/>
      <c r="S11" s="198"/>
      <c r="T11" s="199"/>
      <c r="U11" s="199"/>
      <c r="V11" s="199"/>
      <c r="W11" s="200"/>
      <c r="X11" s="595" t="s">
        <v>156</v>
      </c>
      <c r="Y11" s="595" t="s">
        <v>157</v>
      </c>
      <c r="Z11" s="595"/>
      <c r="AA11" s="595"/>
      <c r="AB11" s="595" t="s">
        <v>158</v>
      </c>
      <c r="AC11" s="595"/>
      <c r="AD11" s="595"/>
      <c r="AE11" s="595"/>
      <c r="AF11" s="595"/>
      <c r="AG11" s="595" t="s">
        <v>159</v>
      </c>
    </row>
    <row r="12" spans="1:38" x14ac:dyDescent="0.25">
      <c r="A12" s="192">
        <v>4</v>
      </c>
      <c r="B12" s="110"/>
      <c r="C12" s="110"/>
      <c r="D12" s="66"/>
      <c r="E12" s="110"/>
      <c r="F12" s="67"/>
      <c r="G12" s="67"/>
      <c r="H12" s="193"/>
      <c r="I12" s="193"/>
      <c r="J12" s="193"/>
      <c r="K12" s="194"/>
      <c r="L12" s="67"/>
      <c r="M12" s="198"/>
      <c r="N12" s="566"/>
      <c r="O12" s="567"/>
      <c r="P12" s="508"/>
      <c r="Q12" s="508"/>
      <c r="R12" s="509"/>
      <c r="S12" s="198"/>
      <c r="T12" s="202"/>
      <c r="U12" s="202"/>
      <c r="V12" s="202"/>
      <c r="W12" s="203"/>
      <c r="X12" s="595"/>
      <c r="Y12" s="595"/>
      <c r="Z12" s="595"/>
      <c r="AA12" s="595"/>
      <c r="AB12" s="595"/>
      <c r="AC12" s="595"/>
      <c r="AD12" s="595"/>
      <c r="AE12" s="595"/>
      <c r="AF12" s="595"/>
      <c r="AG12" s="595"/>
      <c r="AH12" s="179">
        <f>'Training Plan'!V123</f>
        <v>0</v>
      </c>
      <c r="AI12" s="180">
        <f>IF('Training Plan'!V123&gt;0,IF('Training Plan'!V123&lt;=2000,'Training Plan'!V123,2000),0)</f>
        <v>0</v>
      </c>
      <c r="AJ12" s="204">
        <f>AH12-AI12</f>
        <v>0</v>
      </c>
      <c r="AL12" s="204">
        <f>SUM(AJ12:AJ179)</f>
        <v>0</v>
      </c>
    </row>
    <row r="13" spans="1:38" ht="15.75" thickBot="1" x14ac:dyDescent="0.3">
      <c r="A13" s="192">
        <v>5</v>
      </c>
      <c r="B13" s="110"/>
      <c r="C13" s="110"/>
      <c r="D13" s="66"/>
      <c r="E13" s="110"/>
      <c r="F13" s="67"/>
      <c r="G13" s="67"/>
      <c r="H13" s="193"/>
      <c r="I13" s="193"/>
      <c r="J13" s="193"/>
      <c r="K13" s="194"/>
      <c r="L13" s="67"/>
      <c r="M13" s="198"/>
      <c r="N13" s="568"/>
      <c r="O13" s="569"/>
      <c r="P13" s="510"/>
      <c r="Q13" s="510"/>
      <c r="R13" s="511"/>
      <c r="S13" s="198"/>
      <c r="T13" s="202"/>
      <c r="U13" s="202"/>
      <c r="V13" s="202"/>
      <c r="W13" s="203"/>
      <c r="X13" s="595"/>
      <c r="Y13" s="595"/>
      <c r="Z13" s="595"/>
      <c r="AA13" s="595"/>
      <c r="AB13" s="595"/>
      <c r="AC13" s="595"/>
      <c r="AD13" s="595"/>
      <c r="AE13" s="595"/>
      <c r="AF13" s="595"/>
      <c r="AG13" s="595"/>
      <c r="AH13" s="179">
        <f>'Training Plan'!V124</f>
        <v>0</v>
      </c>
      <c r="AI13" s="180">
        <f>IF('Training Plan'!V124&gt;0,IF('Training Plan'!V124&lt;=2000,'Training Plan'!V124,2000),0)</f>
        <v>0</v>
      </c>
      <c r="AJ13" s="204">
        <f t="shared" ref="AJ13:AJ76" si="0">AH13-AI13</f>
        <v>0</v>
      </c>
    </row>
    <row r="14" spans="1:38" ht="15.75" thickBot="1" x14ac:dyDescent="0.3">
      <c r="A14" s="192">
        <v>6</v>
      </c>
      <c r="B14" s="110"/>
      <c r="C14" s="110"/>
      <c r="D14" s="66"/>
      <c r="E14" s="110"/>
      <c r="F14" s="67"/>
      <c r="G14" s="67"/>
      <c r="H14" s="193"/>
      <c r="I14" s="193"/>
      <c r="J14" s="193"/>
      <c r="K14" s="194"/>
      <c r="L14" s="67"/>
      <c r="M14" s="570"/>
      <c r="N14" s="571"/>
      <c r="O14" s="571"/>
      <c r="P14" s="571"/>
      <c r="Q14" s="571"/>
      <c r="R14" s="571"/>
      <c r="S14" s="571"/>
      <c r="T14" s="202"/>
      <c r="U14" s="202"/>
      <c r="V14" s="202"/>
      <c r="W14" s="203"/>
      <c r="X14" s="205" t="s">
        <v>57</v>
      </c>
      <c r="Y14" s="201">
        <v>0</v>
      </c>
      <c r="Z14" s="201">
        <v>7</v>
      </c>
      <c r="AA14" s="201"/>
      <c r="AB14" s="201">
        <f>COUNTIF('Training Plan'!D5:G5, "Agribusiness") + COUNTIF('Training Plan'!D5:G5,"Construction") + COUNTIF('Training Plan'!D5:G5,"Education") + COUNTIF('Training Plan'!D5:G5, "Energy") + COUNTIF('Training Plan'!D5:G5,"Healthcare") + COUNTIF('Training Plan'!D5:G5,"Information Technology") +COUNTIF('Training Plan'!D5:G5,"Outdoor Recreation") + COUNTIF('Training Plan'!D5:G5,"Manufacturing") + COUNTIF('Training Plan'!D5:G5,"Mobility") + COUNTIF('Training Plan'!D5:G5,"Hospitality")</f>
        <v>0</v>
      </c>
      <c r="AC14" s="201"/>
      <c r="AD14" s="201"/>
      <c r="AE14" s="201"/>
      <c r="AF14" s="201"/>
      <c r="AG14" s="201">
        <f>IF(AB14=1,Z14,IF(AB14=Y14, AF24))</f>
        <v>0</v>
      </c>
      <c r="AH14" s="179">
        <f>'Training Plan'!V125</f>
        <v>0</v>
      </c>
      <c r="AI14" s="180">
        <f>IF('Training Plan'!V125&gt;0,IF('Training Plan'!V125&lt;=2000,'Training Plan'!V125,2000),0)</f>
        <v>0</v>
      </c>
      <c r="AJ14" s="204">
        <f t="shared" si="0"/>
        <v>0</v>
      </c>
    </row>
    <row r="15" spans="1:38" x14ac:dyDescent="0.25">
      <c r="A15" s="192">
        <v>7</v>
      </c>
      <c r="B15" s="110"/>
      <c r="C15" s="110"/>
      <c r="D15" s="66"/>
      <c r="E15" s="110"/>
      <c r="F15" s="67"/>
      <c r="G15" s="67"/>
      <c r="H15" s="193"/>
      <c r="I15" s="193"/>
      <c r="J15" s="193"/>
      <c r="K15" s="194"/>
      <c r="L15" s="67"/>
      <c r="M15" s="198"/>
      <c r="N15" s="564" t="s">
        <v>160</v>
      </c>
      <c r="O15" s="565"/>
      <c r="P15" s="506">
        <f>IFERROR(AVERAGE(Y57/V6), 0)</f>
        <v>0</v>
      </c>
      <c r="Q15" s="506"/>
      <c r="R15" s="507"/>
      <c r="S15" s="198"/>
      <c r="T15" s="202"/>
      <c r="U15" s="202"/>
      <c r="V15" s="202"/>
      <c r="W15" s="203"/>
      <c r="X15" s="77" t="s">
        <v>3</v>
      </c>
      <c r="Y15" s="201">
        <v>0</v>
      </c>
      <c r="Z15" s="201">
        <v>6</v>
      </c>
      <c r="AA15" s="201"/>
      <c r="AB15" s="201">
        <f>COUNTIF('Training Plan'!D4:G4, "minority-owned") + COUNTIF('Training Plan'!D4:G4, "women-owned") + COUNTIF('Training Plan'!D4:G4, "veteran-owned") + COUNTIF('Training Plan'!D4:G4, "Individual With a Disability (IWD) owned") + COUNTIF('Training Plan'!D4:G4, "Geographically-Disadvantaged Business Enterprise")</f>
        <v>0</v>
      </c>
      <c r="AC15" s="201"/>
      <c r="AD15" s="201"/>
      <c r="AE15" s="201"/>
      <c r="AF15" s="201"/>
      <c r="AG15" s="201">
        <f>IF(AB15=1,Z15, IF(AB15=Y15, AF24))</f>
        <v>0</v>
      </c>
      <c r="AH15" s="179">
        <f>'Training Plan'!V126</f>
        <v>0</v>
      </c>
      <c r="AI15" s="180">
        <f>IF('Training Plan'!V126&gt;0,IF('Training Plan'!V126&lt;=2000,'Training Plan'!V126,2000),0)</f>
        <v>0</v>
      </c>
      <c r="AJ15" s="204">
        <f t="shared" si="0"/>
        <v>0</v>
      </c>
    </row>
    <row r="16" spans="1:38" x14ac:dyDescent="0.25">
      <c r="A16" s="192">
        <v>8</v>
      </c>
      <c r="B16" s="110"/>
      <c r="C16" s="110"/>
      <c r="D16" s="66"/>
      <c r="E16" s="110"/>
      <c r="F16" s="67"/>
      <c r="G16" s="67"/>
      <c r="H16" s="193"/>
      <c r="I16" s="193"/>
      <c r="J16" s="193"/>
      <c r="K16" s="194"/>
      <c r="L16" s="67"/>
      <c r="M16" s="198"/>
      <c r="N16" s="566"/>
      <c r="O16" s="567"/>
      <c r="P16" s="508"/>
      <c r="Q16" s="508"/>
      <c r="R16" s="509"/>
      <c r="S16" s="198"/>
      <c r="T16" s="202"/>
      <c r="U16" s="202"/>
      <c r="V16" s="202"/>
      <c r="W16" s="203"/>
      <c r="X16" s="77" t="s">
        <v>58</v>
      </c>
      <c r="Y16" s="201">
        <v>0</v>
      </c>
      <c r="Z16" s="201">
        <v>0.25</v>
      </c>
      <c r="AA16" s="201">
        <v>0.5</v>
      </c>
      <c r="AB16" s="206">
        <f>IFERROR('Training Plan'!H347/'Verification Form'!V5, 0)</f>
        <v>0</v>
      </c>
      <c r="AC16" s="201" t="b">
        <f>AB16=Y16</f>
        <v>1</v>
      </c>
      <c r="AD16" s="207" t="b">
        <f>AND(AB16&gt;Y16,AB16&lt;=Z16)</f>
        <v>0</v>
      </c>
      <c r="AE16" s="201" t="b">
        <f>AND(AB16&gt;Z16,AB16&lt;=AA16)</f>
        <v>0</v>
      </c>
      <c r="AF16" s="201" t="b">
        <f>AB16&gt;AA16</f>
        <v>0</v>
      </c>
      <c r="AG16" s="201">
        <f>IF(AC16=AB24, AF24, IF(AD16=AB24, AC24, IF(AE16=AB24, AD24, IF(AF16=AB24, AE24,))))</f>
        <v>0</v>
      </c>
      <c r="AH16" s="179">
        <f>'Training Plan'!V127</f>
        <v>0</v>
      </c>
      <c r="AI16" s="180">
        <f>IF('Training Plan'!V127&gt;0,IF('Training Plan'!V127&lt;=2000,'Training Plan'!V127,2000),0)</f>
        <v>0</v>
      </c>
      <c r="AJ16" s="204">
        <f t="shared" si="0"/>
        <v>0</v>
      </c>
    </row>
    <row r="17" spans="1:36" ht="15" customHeight="1" thickBot="1" x14ac:dyDescent="0.3">
      <c r="A17" s="192">
        <v>9</v>
      </c>
      <c r="B17" s="110"/>
      <c r="C17" s="110"/>
      <c r="D17" s="66"/>
      <c r="E17" s="110"/>
      <c r="F17" s="67"/>
      <c r="G17" s="67"/>
      <c r="H17" s="193"/>
      <c r="I17" s="193"/>
      <c r="J17" s="193"/>
      <c r="K17" s="194"/>
      <c r="L17" s="67"/>
      <c r="M17" s="198"/>
      <c r="N17" s="568"/>
      <c r="O17" s="569"/>
      <c r="P17" s="510"/>
      <c r="Q17" s="510"/>
      <c r="R17" s="511"/>
      <c r="S17" s="198"/>
      <c r="T17" s="208"/>
      <c r="U17" s="202"/>
      <c r="V17" s="202"/>
      <c r="W17" s="203"/>
      <c r="X17" s="77" t="s">
        <v>59</v>
      </c>
      <c r="Y17" s="201">
        <v>0</v>
      </c>
      <c r="Z17" s="201">
        <v>0.3</v>
      </c>
      <c r="AA17" s="201"/>
      <c r="AB17" s="206">
        <f>IFERROR((P35+P33+P29+P25)/V5,0)</f>
        <v>0</v>
      </c>
      <c r="AC17" s="201" t="b">
        <f>AB17=Y17</f>
        <v>1</v>
      </c>
      <c r="AD17" s="201" t="b">
        <f>AND(AB17&gt;Y17,AB17&lt;=Z17)</f>
        <v>0</v>
      </c>
      <c r="AE17" s="201" t="b">
        <f>AB17&gt;Z17</f>
        <v>0</v>
      </c>
      <c r="AF17" s="201"/>
      <c r="AG17" s="201">
        <f>IF(AC17=AB24, AF24, IF(AD17=AB24, AC24, IF(AE17=AB24, AD24)))</f>
        <v>0</v>
      </c>
      <c r="AH17" s="179">
        <f>'Training Plan'!V128</f>
        <v>0</v>
      </c>
      <c r="AI17" s="180">
        <f>IF('Training Plan'!V128&gt;0,IF('Training Plan'!V128&lt;=2000,'Training Plan'!V128,2000),0)</f>
        <v>0</v>
      </c>
      <c r="AJ17" s="204">
        <f t="shared" si="0"/>
        <v>0</v>
      </c>
    </row>
    <row r="18" spans="1:36" ht="15.75" thickBot="1" x14ac:dyDescent="0.3">
      <c r="A18" s="192">
        <v>10</v>
      </c>
      <c r="B18" s="110"/>
      <c r="C18" s="110"/>
      <c r="D18" s="66"/>
      <c r="E18" s="110"/>
      <c r="F18" s="67"/>
      <c r="G18" s="67"/>
      <c r="H18" s="193"/>
      <c r="I18" s="193"/>
      <c r="J18" s="193"/>
      <c r="K18" s="194"/>
      <c r="L18" s="67"/>
      <c r="M18" s="198"/>
      <c r="N18" s="198"/>
      <c r="O18" s="198"/>
      <c r="P18" s="198"/>
      <c r="Q18" s="198"/>
      <c r="R18" s="198"/>
      <c r="S18" s="198"/>
      <c r="T18" s="208"/>
      <c r="U18" s="202"/>
      <c r="V18" s="202"/>
      <c r="W18" s="203"/>
      <c r="X18" s="77" t="s">
        <v>60</v>
      </c>
      <c r="Y18" s="201">
        <v>0</v>
      </c>
      <c r="Z18" s="201">
        <v>8</v>
      </c>
      <c r="AA18" s="201"/>
      <c r="AB18" s="206">
        <f>P11</f>
        <v>0</v>
      </c>
      <c r="AC18" s="201" t="b">
        <f>AB18&gt;=Z19</f>
        <v>0</v>
      </c>
      <c r="AD18" s="201"/>
      <c r="AE18" s="201"/>
      <c r="AF18" s="201"/>
      <c r="AG18" s="201">
        <f>IF(AC18=AB24,Z18, IF(AC18=AA24, Y18))</f>
        <v>0</v>
      </c>
      <c r="AH18" s="179">
        <f>'Training Plan'!V129</f>
        <v>0</v>
      </c>
      <c r="AI18" s="180">
        <f>IF('Training Plan'!V129&gt;0,IF('Training Plan'!V129&lt;=2000,'Training Plan'!V129,2000),0)</f>
        <v>0</v>
      </c>
      <c r="AJ18" s="204">
        <f t="shared" si="0"/>
        <v>0</v>
      </c>
    </row>
    <row r="19" spans="1:36" x14ac:dyDescent="0.25">
      <c r="A19" s="192">
        <v>11</v>
      </c>
      <c r="B19" s="110"/>
      <c r="C19" s="110"/>
      <c r="D19" s="66"/>
      <c r="E19" s="110"/>
      <c r="F19" s="67"/>
      <c r="G19" s="67"/>
      <c r="H19" s="193"/>
      <c r="I19" s="193"/>
      <c r="J19" s="193"/>
      <c r="K19" s="194"/>
      <c r="L19" s="67"/>
      <c r="M19" s="198"/>
      <c r="N19" s="564" t="s">
        <v>161</v>
      </c>
      <c r="O19" s="565"/>
      <c r="P19" s="506">
        <f>IFERROR(AVERAGE(L9:L304),0)</f>
        <v>0</v>
      </c>
      <c r="Q19" s="506"/>
      <c r="R19" s="507"/>
      <c r="S19" s="198"/>
      <c r="T19" s="208"/>
      <c r="U19" s="202"/>
      <c r="V19" s="202"/>
      <c r="W19" s="203"/>
      <c r="X19" s="205" t="s">
        <v>2</v>
      </c>
      <c r="Y19" s="201">
        <f>AA30</f>
        <v>0</v>
      </c>
      <c r="Z19" s="201" t="b">
        <f>IF(Y19=X30, Y30, IF(Y19=X27, Y27, IF(Y19=X28, Y28, IF(Y19=X29, Y29,IF(Y19=X31, Y31, IF(Y19=X32, Y32,IF(Y19=X33, Y33)))))))</f>
        <v>0</v>
      </c>
      <c r="AA19" s="201"/>
      <c r="AB19" s="201"/>
      <c r="AC19" s="201"/>
      <c r="AD19" s="201"/>
      <c r="AE19" s="201"/>
      <c r="AF19" s="201"/>
      <c r="AG19" s="201"/>
      <c r="AH19" s="179">
        <f>'Training Plan'!V130</f>
        <v>0</v>
      </c>
      <c r="AI19" s="180">
        <f>IF('Training Plan'!V130&gt;0,IF('Training Plan'!V130&lt;=2000,'Training Plan'!V130,2000),0)</f>
        <v>0</v>
      </c>
      <c r="AJ19" s="204">
        <f t="shared" si="0"/>
        <v>0</v>
      </c>
    </row>
    <row r="20" spans="1:36" x14ac:dyDescent="0.25">
      <c r="A20" s="192">
        <v>12</v>
      </c>
      <c r="B20" s="110"/>
      <c r="C20" s="110"/>
      <c r="D20" s="66"/>
      <c r="E20" s="110"/>
      <c r="F20" s="67"/>
      <c r="G20" s="67"/>
      <c r="H20" s="193"/>
      <c r="I20" s="193"/>
      <c r="J20" s="193"/>
      <c r="K20" s="194"/>
      <c r="L20" s="67"/>
      <c r="M20" s="198"/>
      <c r="N20" s="566"/>
      <c r="O20" s="567"/>
      <c r="P20" s="508"/>
      <c r="Q20" s="508"/>
      <c r="R20" s="509"/>
      <c r="S20" s="198"/>
      <c r="T20" s="208"/>
      <c r="U20" s="202"/>
      <c r="V20" s="202"/>
      <c r="W20" s="203"/>
      <c r="X20" s="209"/>
      <c r="Y20" s="209"/>
      <c r="Z20" s="209"/>
      <c r="AA20" s="209"/>
      <c r="AB20" s="209"/>
      <c r="AC20" s="209"/>
      <c r="AD20" s="209"/>
      <c r="AE20" s="209"/>
      <c r="AF20" s="209"/>
      <c r="AG20" s="209"/>
      <c r="AH20" s="179">
        <f>'Training Plan'!V131</f>
        <v>0</v>
      </c>
      <c r="AI20" s="180">
        <f>IF('Training Plan'!V131&gt;0,IF('Training Plan'!V131&lt;=2000,'Training Plan'!V131,2000),0)</f>
        <v>0</v>
      </c>
      <c r="AJ20" s="204">
        <f t="shared" si="0"/>
        <v>0</v>
      </c>
    </row>
    <row r="21" spans="1:36" ht="15" customHeight="1" thickBot="1" x14ac:dyDescent="0.3">
      <c r="A21" s="192">
        <v>13</v>
      </c>
      <c r="B21" s="110"/>
      <c r="C21" s="110"/>
      <c r="D21" s="66"/>
      <c r="E21" s="110"/>
      <c r="F21" s="67"/>
      <c r="G21" s="67"/>
      <c r="H21" s="193"/>
      <c r="I21" s="193"/>
      <c r="J21" s="193"/>
      <c r="K21" s="194"/>
      <c r="L21" s="67"/>
      <c r="M21" s="198"/>
      <c r="N21" s="568"/>
      <c r="O21" s="569"/>
      <c r="P21" s="510"/>
      <c r="Q21" s="510"/>
      <c r="R21" s="511"/>
      <c r="S21" s="198"/>
      <c r="T21" s="202"/>
      <c r="U21" s="202"/>
      <c r="V21" s="202"/>
      <c r="W21" s="203"/>
      <c r="X21" s="210"/>
      <c r="Y21" s="191"/>
      <c r="Z21" s="191"/>
      <c r="AA21" s="191"/>
      <c r="AB21" s="191"/>
      <c r="AC21" s="191"/>
      <c r="AD21" s="191"/>
      <c r="AE21" s="191"/>
      <c r="AF21" s="191"/>
      <c r="AG21" s="211"/>
      <c r="AH21" s="179">
        <f>'Training Plan'!V132</f>
        <v>0</v>
      </c>
      <c r="AI21" s="180">
        <f>IF('Training Plan'!V132&gt;0,IF('Training Plan'!V132&lt;=2000,'Training Plan'!V132,2000),0)</f>
        <v>0</v>
      </c>
      <c r="AJ21" s="204">
        <f t="shared" si="0"/>
        <v>0</v>
      </c>
    </row>
    <row r="22" spans="1:36" ht="15.75" thickBot="1" x14ac:dyDescent="0.3">
      <c r="A22" s="192">
        <v>14</v>
      </c>
      <c r="B22" s="110"/>
      <c r="C22" s="110"/>
      <c r="D22" s="66"/>
      <c r="E22" s="110"/>
      <c r="F22" s="67"/>
      <c r="G22" s="67"/>
      <c r="H22" s="193"/>
      <c r="I22" s="193"/>
      <c r="J22" s="193"/>
      <c r="K22" s="194"/>
      <c r="L22" s="67"/>
      <c r="M22" s="198"/>
      <c r="N22" s="198"/>
      <c r="O22" s="198"/>
      <c r="P22" s="198"/>
      <c r="Q22" s="198"/>
      <c r="R22" s="198"/>
      <c r="S22" s="198"/>
      <c r="T22" s="202"/>
      <c r="U22" s="202"/>
      <c r="V22" s="202"/>
      <c r="W22" s="203"/>
      <c r="X22" s="210"/>
      <c r="Y22" s="191"/>
      <c r="Z22" s="191"/>
      <c r="AA22" s="191"/>
      <c r="AB22" s="191"/>
      <c r="AC22" s="191"/>
      <c r="AD22" s="191"/>
      <c r="AE22" s="191"/>
      <c r="AF22" s="191"/>
      <c r="AG22" s="211"/>
      <c r="AH22" s="179">
        <f>'Training Plan'!V133</f>
        <v>0</v>
      </c>
      <c r="AI22" s="180">
        <f>IF('Training Plan'!V133&gt;0,IF('Training Plan'!V133&lt;=2000,'Training Plan'!V133,2000),0)</f>
        <v>0</v>
      </c>
      <c r="AJ22" s="204">
        <f t="shared" si="0"/>
        <v>0</v>
      </c>
    </row>
    <row r="23" spans="1:36" ht="15" customHeight="1" x14ac:dyDescent="0.25">
      <c r="A23" s="192">
        <v>15</v>
      </c>
      <c r="B23" s="110"/>
      <c r="C23" s="110"/>
      <c r="D23" s="66"/>
      <c r="E23" s="110"/>
      <c r="F23" s="67"/>
      <c r="G23" s="67"/>
      <c r="H23" s="193"/>
      <c r="I23" s="193"/>
      <c r="J23" s="193"/>
      <c r="K23" s="194"/>
      <c r="L23" s="67"/>
      <c r="M23" s="198"/>
      <c r="N23" s="512" t="s">
        <v>162</v>
      </c>
      <c r="O23" s="513"/>
      <c r="P23" s="513"/>
      <c r="Q23" s="513"/>
      <c r="R23" s="514"/>
      <c r="S23" s="198"/>
      <c r="T23" s="202"/>
      <c r="U23" s="202"/>
      <c r="V23" s="202"/>
      <c r="W23" s="203"/>
      <c r="X23" s="210"/>
      <c r="Y23" s="191"/>
      <c r="Z23" s="191"/>
      <c r="AA23" s="191"/>
      <c r="AB23" s="191"/>
      <c r="AC23" s="191"/>
      <c r="AD23" s="191"/>
      <c r="AE23" s="191"/>
      <c r="AF23" s="191"/>
      <c r="AG23" s="211"/>
      <c r="AH23" s="179">
        <f>'Training Plan'!V134</f>
        <v>0</v>
      </c>
      <c r="AI23" s="180">
        <f>IF('Training Plan'!V134&gt;0,IF('Training Plan'!V134&lt;=2000,'Training Plan'!V134,2000),0)</f>
        <v>0</v>
      </c>
      <c r="AJ23" s="204">
        <f t="shared" si="0"/>
        <v>0</v>
      </c>
    </row>
    <row r="24" spans="1:36" x14ac:dyDescent="0.25">
      <c r="A24" s="192">
        <v>16</v>
      </c>
      <c r="B24" s="110"/>
      <c r="C24" s="110"/>
      <c r="D24" s="66"/>
      <c r="E24" s="110"/>
      <c r="F24" s="67"/>
      <c r="G24" s="67"/>
      <c r="H24" s="193"/>
      <c r="I24" s="193"/>
      <c r="J24" s="193"/>
      <c r="K24" s="194"/>
      <c r="L24" s="67"/>
      <c r="M24" s="198"/>
      <c r="N24" s="576" t="s">
        <v>163</v>
      </c>
      <c r="O24" s="577"/>
      <c r="P24" s="515">
        <f>COUNT('Training Plan'!F13:F112)</f>
        <v>0</v>
      </c>
      <c r="Q24" s="515"/>
      <c r="R24" s="516"/>
      <c r="S24" s="198"/>
      <c r="T24" s="202"/>
      <c r="U24" s="202"/>
      <c r="V24" s="202"/>
      <c r="W24" s="203"/>
      <c r="X24" s="210"/>
      <c r="Y24" s="191"/>
      <c r="Z24" s="191"/>
      <c r="AA24" s="209" t="b">
        <v>0</v>
      </c>
      <c r="AB24" s="209" t="b">
        <v>1</v>
      </c>
      <c r="AC24" s="209">
        <v>3</v>
      </c>
      <c r="AD24" s="209">
        <v>5</v>
      </c>
      <c r="AE24" s="209">
        <v>7</v>
      </c>
      <c r="AF24" s="209">
        <v>0</v>
      </c>
      <c r="AG24" s="211"/>
      <c r="AH24" s="179">
        <f>'Training Plan'!V135</f>
        <v>0</v>
      </c>
      <c r="AI24" s="180">
        <f>IF('Training Plan'!V135&gt;0,IF('Training Plan'!V135&lt;=2000,'Training Plan'!V135,2000),0)</f>
        <v>0</v>
      </c>
      <c r="AJ24" s="204">
        <f t="shared" si="0"/>
        <v>0</v>
      </c>
    </row>
    <row r="25" spans="1:36" ht="15.75" thickBot="1" x14ac:dyDescent="0.3">
      <c r="A25" s="192">
        <v>17</v>
      </c>
      <c r="B25" s="110"/>
      <c r="C25" s="110"/>
      <c r="D25" s="66"/>
      <c r="E25" s="110"/>
      <c r="F25" s="67"/>
      <c r="G25" s="67"/>
      <c r="H25" s="193"/>
      <c r="I25" s="193"/>
      <c r="J25" s="193"/>
      <c r="K25" s="194"/>
      <c r="L25" s="67"/>
      <c r="M25" s="198"/>
      <c r="N25" s="578" t="s">
        <v>164</v>
      </c>
      <c r="O25" s="579"/>
      <c r="P25" s="517">
        <f>COUNTIF('Training Plan'!G13:G112, "College Credit")</f>
        <v>0</v>
      </c>
      <c r="Q25" s="517"/>
      <c r="R25" s="518"/>
      <c r="S25" s="198"/>
      <c r="T25" s="202"/>
      <c r="U25" s="202"/>
      <c r="V25" s="202"/>
      <c r="W25" s="203"/>
      <c r="X25" s="210"/>
      <c r="Y25" s="191"/>
      <c r="Z25" s="191"/>
      <c r="AA25" s="209"/>
      <c r="AB25" s="209"/>
      <c r="AC25" s="209"/>
      <c r="AD25" s="209"/>
      <c r="AE25" s="209"/>
      <c r="AF25" s="209"/>
      <c r="AG25" s="211"/>
      <c r="AH25" s="179">
        <f>'Training Plan'!V136</f>
        <v>0</v>
      </c>
      <c r="AI25" s="180">
        <f>IF('Training Plan'!V136&gt;0,IF('Training Plan'!V136&lt;=2000,'Training Plan'!V136,2000),0)</f>
        <v>0</v>
      </c>
      <c r="AJ25" s="204">
        <f t="shared" si="0"/>
        <v>0</v>
      </c>
    </row>
    <row r="26" spans="1:36" ht="15.75" thickBot="1" x14ac:dyDescent="0.3">
      <c r="A26" s="192">
        <v>18</v>
      </c>
      <c r="B26" s="110"/>
      <c r="C26" s="110"/>
      <c r="D26" s="66"/>
      <c r="E26" s="110"/>
      <c r="F26" s="67"/>
      <c r="G26" s="67"/>
      <c r="H26" s="193"/>
      <c r="I26" s="193"/>
      <c r="J26" s="193"/>
      <c r="K26" s="194"/>
      <c r="L26" s="67"/>
      <c r="M26" s="198"/>
      <c r="N26" s="212"/>
      <c r="O26" s="212"/>
      <c r="P26" s="212"/>
      <c r="Q26" s="198"/>
      <c r="R26" s="198"/>
      <c r="S26" s="198"/>
      <c r="T26" s="202"/>
      <c r="U26" s="202"/>
      <c r="V26" s="202"/>
      <c r="W26" s="203"/>
      <c r="X26" s="591" t="s">
        <v>165</v>
      </c>
      <c r="Y26" s="591"/>
      <c r="Z26" s="191"/>
      <c r="AA26" s="209"/>
      <c r="AB26" s="209" t="e">
        <f>'Training Plan'!H347/'Verification Form'!V5</f>
        <v>#DIV/0!</v>
      </c>
      <c r="AC26" s="209"/>
      <c r="AD26" s="209"/>
      <c r="AE26" s="209"/>
      <c r="AF26" s="209"/>
      <c r="AG26" s="211"/>
      <c r="AH26" s="179">
        <f>'Training Plan'!V137</f>
        <v>0</v>
      </c>
      <c r="AI26" s="180">
        <f>IF('Training Plan'!V137&gt;0,IF('Training Plan'!V137&lt;=2000,'Training Plan'!V137,2000),0)</f>
        <v>0</v>
      </c>
      <c r="AJ26" s="204">
        <f t="shared" si="0"/>
        <v>0</v>
      </c>
    </row>
    <row r="27" spans="1:36" ht="15" customHeight="1" x14ac:dyDescent="0.25">
      <c r="A27" s="192">
        <v>19</v>
      </c>
      <c r="B27" s="110"/>
      <c r="C27" s="110"/>
      <c r="D27" s="66"/>
      <c r="E27" s="110"/>
      <c r="F27" s="67"/>
      <c r="G27" s="67"/>
      <c r="H27" s="193"/>
      <c r="I27" s="193"/>
      <c r="J27" s="193"/>
      <c r="K27" s="194"/>
      <c r="L27" s="67"/>
      <c r="M27" s="198"/>
      <c r="N27" s="512" t="s">
        <v>166</v>
      </c>
      <c r="O27" s="513"/>
      <c r="P27" s="513"/>
      <c r="Q27" s="513"/>
      <c r="R27" s="514"/>
      <c r="S27" s="198"/>
      <c r="T27" s="202"/>
      <c r="U27" s="202"/>
      <c r="V27" s="202"/>
      <c r="W27" s="203"/>
      <c r="X27" s="209" t="s">
        <v>167</v>
      </c>
      <c r="Y27" s="213">
        <v>18.05</v>
      </c>
      <c r="Z27" s="191"/>
      <c r="AA27" s="209"/>
      <c r="AB27" s="209" t="e">
        <f>(P35+P33+P29+P25)/V5</f>
        <v>#DIV/0!</v>
      </c>
      <c r="AC27" s="209"/>
      <c r="AD27" s="209"/>
      <c r="AE27" s="209"/>
      <c r="AF27" s="209"/>
      <c r="AG27" s="211"/>
      <c r="AH27" s="179">
        <f>'Training Plan'!V138</f>
        <v>0</v>
      </c>
      <c r="AI27" s="180">
        <f>IF('Training Plan'!V138&gt;0,IF('Training Plan'!V138&lt;=2000,'Training Plan'!V138,2000),0)</f>
        <v>0</v>
      </c>
      <c r="AJ27" s="204">
        <f t="shared" si="0"/>
        <v>0</v>
      </c>
    </row>
    <row r="28" spans="1:36" x14ac:dyDescent="0.25">
      <c r="A28" s="192">
        <v>20</v>
      </c>
      <c r="B28" s="110"/>
      <c r="C28" s="110"/>
      <c r="D28" s="66"/>
      <c r="E28" s="110"/>
      <c r="F28" s="67"/>
      <c r="G28" s="67"/>
      <c r="H28" s="193"/>
      <c r="I28" s="193"/>
      <c r="J28" s="193"/>
      <c r="K28" s="194"/>
      <c r="L28" s="67"/>
      <c r="M28" s="198"/>
      <c r="N28" s="576" t="s">
        <v>163</v>
      </c>
      <c r="O28" s="577"/>
      <c r="P28" s="515">
        <f>COUNT('Training Plan'!D123:D174)</f>
        <v>0</v>
      </c>
      <c r="Q28" s="515"/>
      <c r="R28" s="516"/>
      <c r="S28" s="198"/>
      <c r="T28" s="202"/>
      <c r="U28" s="202"/>
      <c r="V28" s="202"/>
      <c r="W28" s="203"/>
      <c r="X28" s="209" t="s">
        <v>168</v>
      </c>
      <c r="Y28" s="213">
        <v>18.600000000000001</v>
      </c>
      <c r="Z28" s="191"/>
      <c r="AA28" s="209"/>
      <c r="AB28" s="214" t="e">
        <f>AVERAGE('Training Plan'!F113,'Training Plan'!S292,'Training Plan'!S347)</f>
        <v>#DIV/0!</v>
      </c>
      <c r="AC28" s="209"/>
      <c r="AD28" s="209"/>
      <c r="AE28" s="209"/>
      <c r="AF28" s="209"/>
      <c r="AG28" s="211"/>
      <c r="AH28" s="179">
        <f>'Training Plan'!V139</f>
        <v>0</v>
      </c>
      <c r="AI28" s="180">
        <f>IF('Training Plan'!V139&gt;0,IF('Training Plan'!V139&lt;=2000,'Training Plan'!V139,2000),0)</f>
        <v>0</v>
      </c>
      <c r="AJ28" s="204">
        <f t="shared" si="0"/>
        <v>0</v>
      </c>
    </row>
    <row r="29" spans="1:36" ht="15.75" thickBot="1" x14ac:dyDescent="0.3">
      <c r="A29" s="192">
        <v>21</v>
      </c>
      <c r="B29" s="110"/>
      <c r="C29" s="110"/>
      <c r="D29" s="66"/>
      <c r="E29" s="110"/>
      <c r="F29" s="67"/>
      <c r="G29" s="67"/>
      <c r="H29" s="193"/>
      <c r="I29" s="193"/>
      <c r="J29" s="193"/>
      <c r="K29" s="194"/>
      <c r="L29" s="67"/>
      <c r="M29" s="198"/>
      <c r="N29" s="578" t="s">
        <v>164</v>
      </c>
      <c r="O29" s="579"/>
      <c r="P29" s="517">
        <f>COUNTIF('Training Plan'!G123:G174, "College Credit")</f>
        <v>0</v>
      </c>
      <c r="Q29" s="517"/>
      <c r="R29" s="518"/>
      <c r="S29" s="198"/>
      <c r="T29" s="202"/>
      <c r="U29" s="202"/>
      <c r="V29" s="202"/>
      <c r="W29" s="203"/>
      <c r="X29" s="209" t="s">
        <v>169</v>
      </c>
      <c r="Y29" s="213">
        <v>18.05</v>
      </c>
      <c r="Z29" s="191"/>
      <c r="AA29" s="209"/>
      <c r="AB29" s="209"/>
      <c r="AC29" s="209"/>
      <c r="AD29" s="209"/>
      <c r="AE29" s="209"/>
      <c r="AF29" s="209"/>
      <c r="AG29" s="211"/>
      <c r="AH29" s="179">
        <f>'Training Plan'!V140</f>
        <v>0</v>
      </c>
      <c r="AI29" s="180">
        <f>IF('Training Plan'!V140&gt;0,IF('Training Plan'!V140&lt;=2000,'Training Plan'!V140,2000),0)</f>
        <v>0</v>
      </c>
      <c r="AJ29" s="204">
        <f t="shared" si="0"/>
        <v>0</v>
      </c>
    </row>
    <row r="30" spans="1:36" ht="15.75" thickBot="1" x14ac:dyDescent="0.3">
      <c r="A30" s="192">
        <v>22</v>
      </c>
      <c r="B30" s="110"/>
      <c r="C30" s="110"/>
      <c r="D30" s="66"/>
      <c r="E30" s="110"/>
      <c r="F30" s="67"/>
      <c r="G30" s="67"/>
      <c r="H30" s="193"/>
      <c r="I30" s="193"/>
      <c r="J30" s="193"/>
      <c r="K30" s="194"/>
      <c r="L30" s="67"/>
      <c r="M30" s="198"/>
      <c r="N30" s="212"/>
      <c r="O30" s="212"/>
      <c r="P30" s="212"/>
      <c r="Q30" s="198"/>
      <c r="R30" s="198"/>
      <c r="S30" s="198"/>
      <c r="T30" s="202"/>
      <c r="U30" s="202"/>
      <c r="V30" s="202"/>
      <c r="W30" s="203"/>
      <c r="X30" s="209" t="s">
        <v>170</v>
      </c>
      <c r="Y30" s="213">
        <v>18.600000000000001</v>
      </c>
      <c r="Z30" s="191"/>
      <c r="AA30" s="209" cm="1">
        <f t="array" ref="AA30:AD30">'Training Plan'!D3:G3</f>
        <v>0</v>
      </c>
      <c r="AB30" s="209">
        <v>0</v>
      </c>
      <c r="AC30" s="209">
        <v>0</v>
      </c>
      <c r="AD30" s="209">
        <v>0</v>
      </c>
      <c r="AE30" s="209"/>
      <c r="AF30" s="209"/>
      <c r="AG30" s="211"/>
      <c r="AH30" s="179">
        <f>'Training Plan'!V141</f>
        <v>0</v>
      </c>
      <c r="AI30" s="180">
        <f>IF('Training Plan'!V141&gt;0,IF('Training Plan'!V141&lt;=2000,'Training Plan'!V141,2000),0)</f>
        <v>0</v>
      </c>
      <c r="AJ30" s="204">
        <f t="shared" si="0"/>
        <v>0</v>
      </c>
    </row>
    <row r="31" spans="1:36" ht="15" customHeight="1" x14ac:dyDescent="0.25">
      <c r="A31" s="192">
        <v>23</v>
      </c>
      <c r="B31" s="110"/>
      <c r="C31" s="110"/>
      <c r="D31" s="66"/>
      <c r="E31" s="110"/>
      <c r="F31" s="67"/>
      <c r="G31" s="67"/>
      <c r="H31" s="193"/>
      <c r="I31" s="193"/>
      <c r="J31" s="193"/>
      <c r="K31" s="194"/>
      <c r="L31" s="67"/>
      <c r="M31" s="198"/>
      <c r="N31" s="512" t="s">
        <v>171</v>
      </c>
      <c r="O31" s="513"/>
      <c r="P31" s="513"/>
      <c r="Q31" s="513"/>
      <c r="R31" s="514"/>
      <c r="S31" s="198"/>
      <c r="T31" s="202"/>
      <c r="U31" s="202"/>
      <c r="V31" s="202"/>
      <c r="W31" s="203"/>
      <c r="X31" s="209" t="s">
        <v>172</v>
      </c>
      <c r="Y31" s="213">
        <v>18.600000000000001</v>
      </c>
      <c r="Z31" s="191"/>
      <c r="AA31" s="191"/>
      <c r="AB31" s="191"/>
      <c r="AC31" s="191"/>
      <c r="AD31" s="191"/>
      <c r="AE31" s="191"/>
      <c r="AF31" s="191"/>
      <c r="AG31" s="211"/>
      <c r="AH31" s="179">
        <f>'Training Plan'!V142</f>
        <v>0</v>
      </c>
      <c r="AI31" s="180">
        <f>IF('Training Plan'!V142&gt;0,IF('Training Plan'!V142&lt;=2000,'Training Plan'!V142,2000),0)</f>
        <v>0</v>
      </c>
      <c r="AJ31" s="204">
        <f t="shared" si="0"/>
        <v>0</v>
      </c>
    </row>
    <row r="32" spans="1:36" x14ac:dyDescent="0.25">
      <c r="A32" s="192">
        <v>24</v>
      </c>
      <c r="B32" s="110"/>
      <c r="C32" s="110"/>
      <c r="D32" s="66"/>
      <c r="E32" s="110"/>
      <c r="F32" s="67"/>
      <c r="G32" s="67"/>
      <c r="H32" s="193"/>
      <c r="I32" s="193"/>
      <c r="J32" s="193"/>
      <c r="K32" s="194"/>
      <c r="L32" s="67"/>
      <c r="M32" s="198"/>
      <c r="N32" s="576" t="s">
        <v>173</v>
      </c>
      <c r="O32" s="577"/>
      <c r="P32" s="515">
        <f>COUNTIF('Training Plan'!H301:H346, "New Hire")</f>
        <v>0</v>
      </c>
      <c r="Q32" s="515"/>
      <c r="R32" s="516"/>
      <c r="S32" s="198"/>
      <c r="T32" s="202"/>
      <c r="U32" s="202"/>
      <c r="V32" s="202"/>
      <c r="W32" s="203"/>
      <c r="X32" s="209" t="s">
        <v>174</v>
      </c>
      <c r="Y32" s="213">
        <v>17.91</v>
      </c>
      <c r="Z32" s="191"/>
      <c r="AA32" s="191"/>
      <c r="AB32" s="191"/>
      <c r="AC32" s="191"/>
      <c r="AD32" s="191"/>
      <c r="AE32" s="191"/>
      <c r="AF32" s="191"/>
      <c r="AG32" s="211"/>
      <c r="AH32" s="179">
        <f>'Training Plan'!V143</f>
        <v>0</v>
      </c>
      <c r="AI32" s="180">
        <f>IF('Training Plan'!V143&gt;0,IF('Training Plan'!V143&lt;=2000,'Training Plan'!V143,2000),0)</f>
        <v>0</v>
      </c>
      <c r="AJ32" s="204">
        <f t="shared" si="0"/>
        <v>0</v>
      </c>
    </row>
    <row r="33" spans="1:36" x14ac:dyDescent="0.25">
      <c r="A33" s="192">
        <v>25</v>
      </c>
      <c r="B33" s="110"/>
      <c r="C33" s="110"/>
      <c r="D33" s="66"/>
      <c r="E33" s="110"/>
      <c r="F33" s="67"/>
      <c r="G33" s="67"/>
      <c r="H33" s="193"/>
      <c r="I33" s="193"/>
      <c r="J33" s="193"/>
      <c r="K33" s="194"/>
      <c r="L33" s="67"/>
      <c r="M33" s="198"/>
      <c r="N33" s="215" t="s">
        <v>175</v>
      </c>
      <c r="O33" s="216"/>
      <c r="P33" s="515">
        <f>COUNTIFS('Training Plan'!J301:J346, "College Credit",'Training Plan'!H301:H346, "New Hire")</f>
        <v>0</v>
      </c>
      <c r="Q33" s="515"/>
      <c r="R33" s="516"/>
      <c r="S33" s="198"/>
      <c r="T33" s="202"/>
      <c r="U33" s="202"/>
      <c r="V33" s="202"/>
      <c r="W33" s="203"/>
      <c r="X33" s="209" t="s">
        <v>176</v>
      </c>
      <c r="Y33" s="213">
        <v>18.600000000000001</v>
      </c>
      <c r="Z33" s="191"/>
      <c r="AA33" s="191"/>
      <c r="AB33" s="191"/>
      <c r="AC33" s="191"/>
      <c r="AD33" s="191"/>
      <c r="AE33" s="191"/>
      <c r="AF33" s="191"/>
      <c r="AG33" s="211"/>
      <c r="AH33" s="179">
        <f>'Training Plan'!V144</f>
        <v>0</v>
      </c>
      <c r="AI33" s="180">
        <f>IF('Training Plan'!V144&gt;0,IF('Training Plan'!V144&lt;=2000,'Training Plan'!V144,2000),0)</f>
        <v>0</v>
      </c>
      <c r="AJ33" s="204">
        <f t="shared" si="0"/>
        <v>0</v>
      </c>
    </row>
    <row r="34" spans="1:36" x14ac:dyDescent="0.25">
      <c r="A34" s="192">
        <v>26</v>
      </c>
      <c r="B34" s="110"/>
      <c r="C34" s="110"/>
      <c r="D34" s="66"/>
      <c r="E34" s="110"/>
      <c r="F34" s="67"/>
      <c r="G34" s="67"/>
      <c r="H34" s="193"/>
      <c r="I34" s="193"/>
      <c r="J34" s="193"/>
      <c r="K34" s="194"/>
      <c r="L34" s="67"/>
      <c r="M34" s="198"/>
      <c r="N34" s="576" t="s">
        <v>177</v>
      </c>
      <c r="O34" s="577"/>
      <c r="P34" s="515">
        <f>COUNTIF('Training Plan'!H301:H346, "Incumbent")</f>
        <v>0</v>
      </c>
      <c r="Q34" s="515"/>
      <c r="R34" s="516"/>
      <c r="S34" s="198"/>
      <c r="T34" s="202"/>
      <c r="U34" s="202"/>
      <c r="V34" s="202"/>
      <c r="W34" s="203"/>
      <c r="X34" s="210"/>
      <c r="Y34" s="191"/>
      <c r="Z34" s="191"/>
      <c r="AA34" s="191"/>
      <c r="AB34" s="191"/>
      <c r="AC34" s="191"/>
      <c r="AD34" s="191"/>
      <c r="AE34" s="191"/>
      <c r="AF34" s="191"/>
      <c r="AG34" s="211"/>
      <c r="AH34" s="179">
        <f>'Training Plan'!V145</f>
        <v>0</v>
      </c>
      <c r="AI34" s="180">
        <f>IF('Training Plan'!V145&gt;0,IF('Training Plan'!V145&lt;=2000,'Training Plan'!V145,2000),0)</f>
        <v>0</v>
      </c>
      <c r="AJ34" s="204">
        <f t="shared" si="0"/>
        <v>0</v>
      </c>
    </row>
    <row r="35" spans="1:36" ht="15.75" thickBot="1" x14ac:dyDescent="0.3">
      <c r="A35" s="192">
        <v>27</v>
      </c>
      <c r="B35" s="110"/>
      <c r="C35" s="110"/>
      <c r="D35" s="66"/>
      <c r="E35" s="110"/>
      <c r="F35" s="67"/>
      <c r="G35" s="67"/>
      <c r="H35" s="193"/>
      <c r="I35" s="193"/>
      <c r="J35" s="193"/>
      <c r="K35" s="194"/>
      <c r="L35" s="67"/>
      <c r="M35" s="198"/>
      <c r="N35" s="578" t="s">
        <v>178</v>
      </c>
      <c r="O35" s="579"/>
      <c r="P35" s="517">
        <f>COUNTIFS('Training Plan'!J301:J346, "College Credit",'Training Plan'!H301:H346, "Incumbent")</f>
        <v>0</v>
      </c>
      <c r="Q35" s="517"/>
      <c r="R35" s="518"/>
      <c r="S35" s="198"/>
      <c r="T35" s="202"/>
      <c r="U35" s="202"/>
      <c r="V35" s="202"/>
      <c r="W35" s="203"/>
      <c r="X35" s="210"/>
      <c r="Y35" s="191"/>
      <c r="Z35" s="191"/>
      <c r="AA35" s="191"/>
      <c r="AB35" s="191"/>
      <c r="AC35" s="191"/>
      <c r="AD35" s="191"/>
      <c r="AE35" s="191"/>
      <c r="AF35" s="191"/>
      <c r="AG35" s="211"/>
      <c r="AH35" s="179">
        <f>'Training Plan'!V146</f>
        <v>0</v>
      </c>
      <c r="AI35" s="180">
        <f>IF('Training Plan'!V146&gt;0,IF('Training Plan'!V146&lt;=2000,'Training Plan'!V146,2000),0)</f>
        <v>0</v>
      </c>
      <c r="AJ35" s="204">
        <f t="shared" si="0"/>
        <v>0</v>
      </c>
    </row>
    <row r="36" spans="1:36" ht="15.75" thickBot="1" x14ac:dyDescent="0.3">
      <c r="A36" s="192">
        <v>28</v>
      </c>
      <c r="B36" s="110"/>
      <c r="C36" s="110"/>
      <c r="D36" s="66"/>
      <c r="E36" s="110"/>
      <c r="F36" s="67"/>
      <c r="G36" s="67"/>
      <c r="H36" s="193"/>
      <c r="I36" s="193"/>
      <c r="J36" s="193"/>
      <c r="K36" s="194"/>
      <c r="L36" s="67"/>
      <c r="M36" s="198"/>
      <c r="N36" s="198"/>
      <c r="O36" s="198"/>
      <c r="P36" s="198"/>
      <c r="Q36" s="198"/>
      <c r="R36" s="198"/>
      <c r="S36" s="198"/>
      <c r="T36" s="202"/>
      <c r="U36" s="202"/>
      <c r="V36" s="202"/>
      <c r="W36" s="203"/>
      <c r="X36" s="591" t="s">
        <v>179</v>
      </c>
      <c r="Y36" s="591"/>
      <c r="Z36" s="591"/>
      <c r="AA36" s="591"/>
      <c r="AB36" s="591"/>
      <c r="AC36" s="591"/>
      <c r="AD36" s="591"/>
      <c r="AE36" s="591"/>
      <c r="AF36" s="591"/>
      <c r="AG36" s="591"/>
      <c r="AH36" s="179">
        <f>'Training Plan'!V147</f>
        <v>0</v>
      </c>
      <c r="AI36" s="180">
        <f>IF('Training Plan'!V147&gt;0,IF('Training Plan'!V147&lt;=2000,'Training Plan'!V147,2000),0)</f>
        <v>0</v>
      </c>
      <c r="AJ36" s="204">
        <f t="shared" si="0"/>
        <v>0</v>
      </c>
    </row>
    <row r="37" spans="1:36" ht="18.75" customHeight="1" x14ac:dyDescent="0.25">
      <c r="A37" s="192">
        <v>29</v>
      </c>
      <c r="B37" s="110"/>
      <c r="C37" s="110"/>
      <c r="D37" s="66"/>
      <c r="E37" s="110"/>
      <c r="F37" s="67"/>
      <c r="G37" s="67"/>
      <c r="H37" s="193"/>
      <c r="I37" s="193"/>
      <c r="J37" s="193"/>
      <c r="K37" s="194"/>
      <c r="L37" s="67"/>
      <c r="M37" s="198"/>
      <c r="N37" s="582" t="s">
        <v>180</v>
      </c>
      <c r="O37" s="583"/>
      <c r="P37" s="583"/>
      <c r="Q37" s="583"/>
      <c r="R37" s="584"/>
      <c r="S37" s="198"/>
      <c r="T37" s="202"/>
      <c r="U37" s="202"/>
      <c r="V37" s="202"/>
      <c r="W37" s="203"/>
      <c r="X37" s="77" t="s">
        <v>58</v>
      </c>
      <c r="Y37" s="201">
        <v>0</v>
      </c>
      <c r="Z37" s="201">
        <v>0.25</v>
      </c>
      <c r="AA37" s="201">
        <v>0.5</v>
      </c>
      <c r="AB37" s="206">
        <f>IFERROR('Training Plan'!H347/'Verification Form'!V6, 0)</f>
        <v>0</v>
      </c>
      <c r="AC37" s="201" t="b">
        <f>AB37=Y37</f>
        <v>1</v>
      </c>
      <c r="AD37" s="207" t="b">
        <f>AND(AB37&gt;Y37,AB37&lt;=Z37)</f>
        <v>0</v>
      </c>
      <c r="AE37" s="201" t="b">
        <f>AND(AB37&gt;Z37,AB37&lt;=AA37)</f>
        <v>0</v>
      </c>
      <c r="AF37" s="201" t="b">
        <f>AB37&gt;AA37</f>
        <v>0</v>
      </c>
      <c r="AG37" s="201">
        <f>IF(AC37=AB24, AF24, IF(AD37=AB24, AC24, IF(AE37=AB24, AD24, IF(AF37=AB24, AE24,))))</f>
        <v>0</v>
      </c>
      <c r="AH37" s="179">
        <f>'Training Plan'!V148</f>
        <v>0</v>
      </c>
      <c r="AI37" s="180">
        <f>IF('Training Plan'!V148&gt;0,IF('Training Plan'!V148&lt;=2000,'Training Plan'!V148,2000),0)</f>
        <v>0</v>
      </c>
      <c r="AJ37" s="204">
        <f t="shared" si="0"/>
        <v>0</v>
      </c>
    </row>
    <row r="38" spans="1:36" ht="18.75" x14ac:dyDescent="0.25">
      <c r="A38" s="192">
        <v>30</v>
      </c>
      <c r="B38" s="110"/>
      <c r="C38" s="110"/>
      <c r="D38" s="66"/>
      <c r="E38" s="110"/>
      <c r="F38" s="67"/>
      <c r="G38" s="67"/>
      <c r="H38" s="193"/>
      <c r="I38" s="193"/>
      <c r="J38" s="193"/>
      <c r="K38" s="194"/>
      <c r="L38" s="67"/>
      <c r="M38" s="198"/>
      <c r="N38" s="587" t="s">
        <v>57</v>
      </c>
      <c r="O38" s="588"/>
      <c r="P38" s="588"/>
      <c r="Q38" s="588"/>
      <c r="R38" s="84">
        <f>AG14</f>
        <v>0</v>
      </c>
      <c r="S38" s="198"/>
      <c r="T38" s="202"/>
      <c r="U38" s="202"/>
      <c r="V38" s="202"/>
      <c r="W38" s="203"/>
      <c r="X38" s="77" t="s">
        <v>59</v>
      </c>
      <c r="Y38" s="201">
        <v>0</v>
      </c>
      <c r="Z38" s="201">
        <v>0.3</v>
      </c>
      <c r="AA38" s="201"/>
      <c r="AB38" s="206">
        <f>IFERROR((P35+P33+P29+P25)/V6,0)</f>
        <v>0</v>
      </c>
      <c r="AC38" s="201" t="b">
        <f>AB38=Y38</f>
        <v>1</v>
      </c>
      <c r="AD38" s="201" t="b">
        <f>AND(AB38&gt;Y38,AB38&lt;=Z38)</f>
        <v>0</v>
      </c>
      <c r="AE38" s="201" t="b">
        <f>AB38&gt;Z38</f>
        <v>0</v>
      </c>
      <c r="AF38" s="201"/>
      <c r="AG38" s="201">
        <f>IF(AC38=AB24, AF24, IF(AD38=AB24, AC24, IF(AE38=AB24, AD24)))</f>
        <v>0</v>
      </c>
      <c r="AH38" s="179">
        <f>'Training Plan'!V149</f>
        <v>0</v>
      </c>
      <c r="AI38" s="180">
        <f>IF('Training Plan'!V149&gt;0,IF('Training Plan'!V149&lt;=2000,'Training Plan'!V149,2000),0)</f>
        <v>0</v>
      </c>
      <c r="AJ38" s="204">
        <f t="shared" si="0"/>
        <v>0</v>
      </c>
    </row>
    <row r="39" spans="1:36" ht="18.75" customHeight="1" x14ac:dyDescent="0.25">
      <c r="A39" s="192">
        <v>31</v>
      </c>
      <c r="B39" s="110"/>
      <c r="C39" s="110"/>
      <c r="D39" s="66"/>
      <c r="E39" s="110"/>
      <c r="F39" s="67"/>
      <c r="G39" s="67"/>
      <c r="H39" s="193"/>
      <c r="I39" s="193"/>
      <c r="J39" s="193"/>
      <c r="K39" s="194"/>
      <c r="L39" s="67"/>
      <c r="M39" s="198"/>
      <c r="N39" s="587" t="s">
        <v>3</v>
      </c>
      <c r="O39" s="588"/>
      <c r="P39" s="588"/>
      <c r="Q39" s="588"/>
      <c r="R39" s="84">
        <f>AG15</f>
        <v>0</v>
      </c>
      <c r="S39" s="198"/>
      <c r="T39" s="202"/>
      <c r="U39" s="202"/>
      <c r="V39" s="202"/>
      <c r="W39" s="203"/>
      <c r="X39" s="77" t="s">
        <v>60</v>
      </c>
      <c r="Y39" s="201">
        <v>0</v>
      </c>
      <c r="Z39" s="201">
        <v>8</v>
      </c>
      <c r="AA39" s="201"/>
      <c r="AB39" s="206">
        <f>P15</f>
        <v>0</v>
      </c>
      <c r="AC39" s="201" t="b">
        <f>AB39&gt;Z40</f>
        <v>0</v>
      </c>
      <c r="AD39" s="201"/>
      <c r="AE39" s="201"/>
      <c r="AF39" s="201"/>
      <c r="AG39" s="201">
        <f>IF(AC39=AB24,Z39, IF(AC39=AA24, Y39))</f>
        <v>0</v>
      </c>
      <c r="AH39" s="179">
        <f>'Training Plan'!V150</f>
        <v>0</v>
      </c>
      <c r="AI39" s="180">
        <f>IF('Training Plan'!V150&gt;0,IF('Training Plan'!V150&lt;=2000,'Training Plan'!V150,2000),0)</f>
        <v>0</v>
      </c>
      <c r="AJ39" s="204">
        <f t="shared" si="0"/>
        <v>0</v>
      </c>
    </row>
    <row r="40" spans="1:36" ht="18.75" customHeight="1" x14ac:dyDescent="0.25">
      <c r="A40" s="192">
        <v>32</v>
      </c>
      <c r="B40" s="110"/>
      <c r="C40" s="110"/>
      <c r="D40" s="66"/>
      <c r="E40" s="110"/>
      <c r="F40" s="67"/>
      <c r="G40" s="67"/>
      <c r="H40" s="193"/>
      <c r="I40" s="193"/>
      <c r="J40" s="193"/>
      <c r="K40" s="194"/>
      <c r="L40" s="67"/>
      <c r="M40" s="198"/>
      <c r="N40" s="587" t="s">
        <v>58</v>
      </c>
      <c r="O40" s="588"/>
      <c r="P40" s="588"/>
      <c r="Q40" s="588"/>
      <c r="R40" s="84">
        <f>AG37</f>
        <v>0</v>
      </c>
      <c r="S40" s="198"/>
      <c r="T40" s="202"/>
      <c r="U40" s="202"/>
      <c r="V40" s="202"/>
      <c r="W40" s="203"/>
      <c r="X40" s="205" t="s">
        <v>2</v>
      </c>
      <c r="Y40" s="201">
        <f>AA30</f>
        <v>0</v>
      </c>
      <c r="Z40" s="201" t="b">
        <f>IF(Y19=X30, Y30, IF(Y19=X27, Y27, IF(Y19=X28, Y28, IF(Y19=X29, Y29,IF(Y19=X31, Y31, IF(Y19=X32, Y32,IF(Y19=X33, Y33)))))))</f>
        <v>0</v>
      </c>
      <c r="AA40" s="201"/>
      <c r="AB40" s="201"/>
      <c r="AC40" s="201"/>
      <c r="AD40" s="201"/>
      <c r="AE40" s="201"/>
      <c r="AF40" s="201"/>
      <c r="AG40" s="201"/>
      <c r="AH40" s="179">
        <f>'Training Plan'!V151</f>
        <v>0</v>
      </c>
      <c r="AI40" s="180">
        <f>IF('Training Plan'!V151&gt;0,IF('Training Plan'!V151&lt;=2000,'Training Plan'!V151,2000),0)</f>
        <v>0</v>
      </c>
      <c r="AJ40" s="204">
        <f t="shared" si="0"/>
        <v>0</v>
      </c>
    </row>
    <row r="41" spans="1:36" ht="18.75" customHeight="1" x14ac:dyDescent="0.25">
      <c r="A41" s="192">
        <v>33</v>
      </c>
      <c r="B41" s="110"/>
      <c r="C41" s="110"/>
      <c r="D41" s="66"/>
      <c r="E41" s="110"/>
      <c r="F41" s="67"/>
      <c r="G41" s="67"/>
      <c r="H41" s="193"/>
      <c r="I41" s="193"/>
      <c r="J41" s="193"/>
      <c r="K41" s="194"/>
      <c r="L41" s="67"/>
      <c r="M41" s="198"/>
      <c r="N41" s="587" t="s">
        <v>59</v>
      </c>
      <c r="O41" s="588"/>
      <c r="P41" s="588"/>
      <c r="Q41" s="588"/>
      <c r="R41" s="84">
        <f>AG38</f>
        <v>0</v>
      </c>
      <c r="S41" s="198"/>
      <c r="T41" s="202"/>
      <c r="U41" s="202"/>
      <c r="V41" s="202"/>
      <c r="W41" s="203"/>
      <c r="X41" s="191"/>
      <c r="Y41" s="191"/>
      <c r="Z41" s="191"/>
      <c r="AA41" s="191"/>
      <c r="AB41" s="191"/>
      <c r="AC41" s="191"/>
      <c r="AD41" s="191"/>
      <c r="AE41" s="191"/>
      <c r="AF41" s="191"/>
      <c r="AG41" s="191"/>
      <c r="AH41" s="179">
        <f>'Training Plan'!V152</f>
        <v>0</v>
      </c>
      <c r="AI41" s="180">
        <f>IF('Training Plan'!V152&gt;0,IF('Training Plan'!V152&lt;=2000,'Training Plan'!V152,2000),0)</f>
        <v>0</v>
      </c>
      <c r="AJ41" s="204">
        <f t="shared" si="0"/>
        <v>0</v>
      </c>
    </row>
    <row r="42" spans="1:36" ht="18.75" x14ac:dyDescent="0.25">
      <c r="A42" s="192">
        <v>34</v>
      </c>
      <c r="B42" s="110"/>
      <c r="C42" s="110"/>
      <c r="D42" s="66"/>
      <c r="E42" s="110"/>
      <c r="F42" s="67"/>
      <c r="G42" s="67"/>
      <c r="H42" s="193"/>
      <c r="I42" s="193"/>
      <c r="J42" s="193"/>
      <c r="K42" s="194"/>
      <c r="L42" s="67"/>
      <c r="M42" s="198"/>
      <c r="N42" s="580" t="s">
        <v>60</v>
      </c>
      <c r="O42" s="581"/>
      <c r="P42" s="581"/>
      <c r="Q42" s="581"/>
      <c r="R42" s="85">
        <f>AG39</f>
        <v>0</v>
      </c>
      <c r="S42" s="198"/>
      <c r="T42" s="202"/>
      <c r="U42" s="202"/>
      <c r="V42" s="202"/>
      <c r="W42" s="202"/>
      <c r="X42" s="505" t="s">
        <v>114</v>
      </c>
      <c r="Y42" s="505"/>
      <c r="Z42" s="505"/>
      <c r="AA42" s="217"/>
      <c r="AB42" s="217"/>
      <c r="AC42" s="217"/>
      <c r="AD42" s="217"/>
      <c r="AE42" s="217"/>
      <c r="AF42" s="217"/>
      <c r="AG42" s="217"/>
      <c r="AH42" s="179">
        <f>'Training Plan'!V153</f>
        <v>0</v>
      </c>
      <c r="AI42" s="180">
        <f>IF('Training Plan'!V153&gt;0,IF('Training Plan'!V153&lt;=2000,'Training Plan'!V153,2000),0)</f>
        <v>0</v>
      </c>
      <c r="AJ42" s="204">
        <f t="shared" si="0"/>
        <v>0</v>
      </c>
    </row>
    <row r="43" spans="1:36" ht="18.75" x14ac:dyDescent="0.25">
      <c r="A43" s="192">
        <v>35</v>
      </c>
      <c r="B43" s="110"/>
      <c r="C43" s="110"/>
      <c r="D43" s="66"/>
      <c r="E43" s="110"/>
      <c r="F43" s="67"/>
      <c r="G43" s="67"/>
      <c r="H43" s="193"/>
      <c r="I43" s="193"/>
      <c r="J43" s="193"/>
      <c r="K43" s="194"/>
      <c r="L43" s="67"/>
      <c r="M43" s="198"/>
      <c r="N43" s="585" t="s">
        <v>66</v>
      </c>
      <c r="O43" s="586"/>
      <c r="P43" s="586"/>
      <c r="Q43" s="586"/>
      <c r="R43" s="86">
        <f>SUM(R38:R42)</f>
        <v>0</v>
      </c>
      <c r="S43" s="198"/>
      <c r="T43" s="202"/>
      <c r="U43" s="202"/>
      <c r="V43" s="202"/>
      <c r="W43" s="202"/>
      <c r="X43" s="592" t="s">
        <v>181</v>
      </c>
      <c r="Y43" s="593"/>
      <c r="Z43" s="594"/>
      <c r="AA43" s="181"/>
      <c r="AB43" s="181"/>
      <c r="AC43" s="181"/>
      <c r="AD43" s="181"/>
      <c r="AE43" s="181"/>
      <c r="AF43" s="181"/>
      <c r="AG43" s="181"/>
      <c r="AH43" s="179">
        <f>'Training Plan'!V154</f>
        <v>0</v>
      </c>
      <c r="AI43" s="180">
        <f>IF('Training Plan'!V154&gt;0,IF('Training Plan'!V154&lt;=2000,'Training Plan'!V154,2000),0)</f>
        <v>0</v>
      </c>
      <c r="AJ43" s="204">
        <f t="shared" si="0"/>
        <v>0</v>
      </c>
    </row>
    <row r="44" spans="1:36" ht="15.75" thickBot="1" x14ac:dyDescent="0.3">
      <c r="A44" s="192">
        <v>36</v>
      </c>
      <c r="B44" s="110"/>
      <c r="C44" s="110"/>
      <c r="D44" s="66"/>
      <c r="E44" s="110"/>
      <c r="F44" s="67"/>
      <c r="G44" s="67"/>
      <c r="H44" s="193"/>
      <c r="I44" s="193"/>
      <c r="J44" s="193"/>
      <c r="K44" s="194"/>
      <c r="L44" s="67"/>
      <c r="M44" s="218"/>
      <c r="N44" s="218"/>
      <c r="O44" s="218"/>
      <c r="P44" s="218"/>
      <c r="Q44" s="218"/>
      <c r="R44" s="218"/>
      <c r="S44" s="218"/>
      <c r="T44" s="181"/>
      <c r="U44" s="181"/>
      <c r="V44" s="181"/>
      <c r="W44" s="181"/>
      <c r="X44" s="617" t="s">
        <v>162</v>
      </c>
      <c r="Y44" s="618"/>
      <c r="Z44" s="619"/>
      <c r="AA44" s="181"/>
      <c r="AB44" s="181"/>
      <c r="AC44" s="181"/>
      <c r="AD44" s="181"/>
      <c r="AE44" s="181"/>
      <c r="AF44" s="181"/>
      <c r="AG44" s="181"/>
      <c r="AH44" s="179">
        <f>'Training Plan'!V155</f>
        <v>0</v>
      </c>
      <c r="AI44" s="180">
        <f>IF('Training Plan'!V155&gt;0,IF('Training Plan'!V155&lt;=2000,'Training Plan'!V155,2000),0)</f>
        <v>0</v>
      </c>
      <c r="AJ44" s="204">
        <f t="shared" si="0"/>
        <v>0</v>
      </c>
    </row>
    <row r="45" spans="1:36" x14ac:dyDescent="0.25">
      <c r="A45" s="192">
        <v>37</v>
      </c>
      <c r="B45" s="110"/>
      <c r="C45" s="110"/>
      <c r="D45" s="66"/>
      <c r="E45" s="110"/>
      <c r="F45" s="67"/>
      <c r="G45" s="67"/>
      <c r="H45" s="193"/>
      <c r="I45" s="193"/>
      <c r="J45" s="193"/>
      <c r="K45" s="194"/>
      <c r="L45" s="67"/>
      <c r="M45" s="218"/>
      <c r="N45" s="218"/>
      <c r="O45" s="218"/>
      <c r="P45" s="218"/>
      <c r="Q45" s="218"/>
      <c r="R45" s="218"/>
      <c r="S45" s="218"/>
      <c r="T45" s="181"/>
      <c r="U45" s="181"/>
      <c r="V45" s="181"/>
      <c r="W45" s="181"/>
      <c r="X45" s="589" t="s">
        <v>163</v>
      </c>
      <c r="Y45" s="590"/>
      <c r="Z45" s="219">
        <f>COUNT('Training Plan'!F13:F112)</f>
        <v>0</v>
      </c>
      <c r="AA45" s="181"/>
      <c r="AB45" s="181"/>
      <c r="AC45" s="181"/>
      <c r="AD45" s="181"/>
      <c r="AE45" s="181"/>
      <c r="AF45" s="181"/>
      <c r="AG45" s="181"/>
      <c r="AH45" s="179">
        <f>'Training Plan'!V156</f>
        <v>0</v>
      </c>
      <c r="AI45" s="180">
        <f>IF('Training Plan'!V156&gt;0,IF('Training Plan'!V156&lt;=2000,'Training Plan'!V156,2000),0)</f>
        <v>0</v>
      </c>
      <c r="AJ45" s="204">
        <f t="shared" si="0"/>
        <v>0</v>
      </c>
    </row>
    <row r="46" spans="1:36" ht="15.75" thickBot="1" x14ac:dyDescent="0.3">
      <c r="A46" s="192">
        <v>38</v>
      </c>
      <c r="B46" s="110"/>
      <c r="C46" s="110"/>
      <c r="D46" s="66"/>
      <c r="E46" s="110"/>
      <c r="F46" s="67"/>
      <c r="G46" s="67"/>
      <c r="H46" s="193"/>
      <c r="I46" s="193"/>
      <c r="J46" s="193"/>
      <c r="K46" s="194"/>
      <c r="L46" s="67"/>
      <c r="M46" s="181"/>
      <c r="N46" s="181"/>
      <c r="O46" s="181"/>
      <c r="P46" s="181"/>
      <c r="Q46" s="181"/>
      <c r="R46" s="181"/>
      <c r="S46" s="181"/>
      <c r="T46" s="181"/>
      <c r="U46" s="181"/>
      <c r="V46" s="181"/>
      <c r="W46" s="181"/>
      <c r="X46" s="612" t="s">
        <v>164</v>
      </c>
      <c r="Y46" s="613"/>
      <c r="Z46" s="220">
        <f>COUNTIF('Training Plan'!G13:G112, "College Credit")</f>
        <v>0</v>
      </c>
      <c r="AA46" s="181"/>
      <c r="AB46" s="181"/>
      <c r="AC46" s="181"/>
      <c r="AD46" s="181"/>
      <c r="AE46" s="181"/>
      <c r="AF46" s="181"/>
      <c r="AG46" s="181"/>
      <c r="AH46" s="179">
        <f>'Training Plan'!V157</f>
        <v>0</v>
      </c>
      <c r="AI46" s="180">
        <f>IF('Training Plan'!V157&gt;0,IF('Training Plan'!V157&lt;=2000,'Training Plan'!V157,2000),0)</f>
        <v>0</v>
      </c>
      <c r="AJ46" s="204">
        <f t="shared" si="0"/>
        <v>0</v>
      </c>
    </row>
    <row r="47" spans="1:36" ht="15.75" thickBot="1" x14ac:dyDescent="0.3">
      <c r="A47" s="192">
        <v>39</v>
      </c>
      <c r="B47" s="110"/>
      <c r="C47" s="110"/>
      <c r="D47" s="66"/>
      <c r="E47" s="110"/>
      <c r="F47" s="67"/>
      <c r="G47" s="67"/>
      <c r="H47" s="193"/>
      <c r="I47" s="193"/>
      <c r="J47" s="193"/>
      <c r="K47" s="194"/>
      <c r="L47" s="67"/>
      <c r="M47" s="181"/>
      <c r="N47" s="181"/>
      <c r="O47" s="181"/>
      <c r="P47" s="181"/>
      <c r="Q47" s="181"/>
      <c r="R47" s="181"/>
      <c r="S47" s="181"/>
      <c r="T47" s="181"/>
      <c r="U47" s="181"/>
      <c r="V47" s="181"/>
      <c r="W47" s="181"/>
      <c r="X47" s="614" t="s">
        <v>166</v>
      </c>
      <c r="Y47" s="615"/>
      <c r="Z47" s="616"/>
      <c r="AA47" s="181"/>
      <c r="AB47" s="181"/>
      <c r="AC47" s="181"/>
      <c r="AD47" s="181"/>
      <c r="AE47" s="181"/>
      <c r="AF47" s="181"/>
      <c r="AG47" s="181"/>
      <c r="AH47" s="179">
        <f>'Training Plan'!V158</f>
        <v>0</v>
      </c>
      <c r="AI47" s="180">
        <f>IF('Training Plan'!V158&gt;0,IF('Training Plan'!V158&lt;=2000,'Training Plan'!V158,2000),0)</f>
        <v>0</v>
      </c>
      <c r="AJ47" s="204">
        <f t="shared" si="0"/>
        <v>0</v>
      </c>
    </row>
    <row r="48" spans="1:36" x14ac:dyDescent="0.25">
      <c r="A48" s="192">
        <v>40</v>
      </c>
      <c r="B48" s="110"/>
      <c r="C48" s="110"/>
      <c r="D48" s="66"/>
      <c r="E48" s="110"/>
      <c r="F48" s="67"/>
      <c r="G48" s="67"/>
      <c r="H48" s="193"/>
      <c r="I48" s="193"/>
      <c r="J48" s="193"/>
      <c r="K48" s="194"/>
      <c r="L48" s="67"/>
      <c r="M48" s="181"/>
      <c r="N48" s="181"/>
      <c r="O48" s="181"/>
      <c r="P48" s="181"/>
      <c r="Q48" s="181"/>
      <c r="R48" s="181"/>
      <c r="S48" s="181"/>
      <c r="T48" s="181"/>
      <c r="U48" s="181"/>
      <c r="V48" s="181"/>
      <c r="W48" s="181"/>
      <c r="X48" s="589" t="s">
        <v>163</v>
      </c>
      <c r="Y48" s="590"/>
      <c r="Z48" s="219">
        <f>'Training Plan'!T292</f>
        <v>0</v>
      </c>
      <c r="AA48" s="181"/>
      <c r="AB48" s="181"/>
      <c r="AC48" s="181"/>
      <c r="AD48" s="181"/>
      <c r="AE48" s="181"/>
      <c r="AF48" s="181"/>
      <c r="AG48" s="181"/>
      <c r="AH48" s="179">
        <f>'Training Plan'!V159</f>
        <v>0</v>
      </c>
      <c r="AI48" s="180">
        <f>IF('Training Plan'!V159&gt;0,IF('Training Plan'!V159&lt;=2000,'Training Plan'!V159,2000),0)</f>
        <v>0</v>
      </c>
      <c r="AJ48" s="204">
        <f t="shared" si="0"/>
        <v>0</v>
      </c>
    </row>
    <row r="49" spans="1:36" ht="15.75" thickBot="1" x14ac:dyDescent="0.3">
      <c r="A49" s="192">
        <v>41</v>
      </c>
      <c r="B49" s="110"/>
      <c r="C49" s="110"/>
      <c r="D49" s="66"/>
      <c r="E49" s="110"/>
      <c r="F49" s="67"/>
      <c r="G49" s="67"/>
      <c r="H49" s="193"/>
      <c r="I49" s="193"/>
      <c r="J49" s="193"/>
      <c r="K49" s="194"/>
      <c r="L49" s="67"/>
      <c r="M49" s="181"/>
      <c r="N49" s="181"/>
      <c r="O49" s="181"/>
      <c r="P49" s="181"/>
      <c r="Q49" s="181"/>
      <c r="R49" s="181"/>
      <c r="S49" s="181"/>
      <c r="T49" s="181"/>
      <c r="U49" s="181"/>
      <c r="V49" s="181"/>
      <c r="W49" s="181"/>
      <c r="X49" s="612" t="s">
        <v>164</v>
      </c>
      <c r="Y49" s="613"/>
      <c r="Z49" s="220">
        <f>COUNTIF('Training Plan'!G123:G174, "College Credit")</f>
        <v>0</v>
      </c>
      <c r="AA49" s="181"/>
      <c r="AB49" s="181"/>
      <c r="AC49" s="181"/>
      <c r="AD49" s="181"/>
      <c r="AE49" s="181"/>
      <c r="AF49" s="181"/>
      <c r="AG49" s="181"/>
      <c r="AH49" s="179">
        <f>'Training Plan'!V160</f>
        <v>0</v>
      </c>
      <c r="AI49" s="180">
        <f>IF('Training Plan'!V160&gt;0,IF('Training Plan'!V160&lt;=2000,'Training Plan'!V160,2000),0)</f>
        <v>0</v>
      </c>
      <c r="AJ49" s="204">
        <f t="shared" si="0"/>
        <v>0</v>
      </c>
    </row>
    <row r="50" spans="1:36" ht="15.75" thickBot="1" x14ac:dyDescent="0.3">
      <c r="A50" s="192">
        <v>42</v>
      </c>
      <c r="B50" s="110"/>
      <c r="C50" s="110"/>
      <c r="D50" s="66"/>
      <c r="E50" s="110"/>
      <c r="F50" s="67"/>
      <c r="G50" s="67"/>
      <c r="H50" s="193"/>
      <c r="I50" s="193"/>
      <c r="J50" s="193"/>
      <c r="K50" s="194"/>
      <c r="L50" s="67"/>
      <c r="M50" s="181"/>
      <c r="N50" s="181"/>
      <c r="O50" s="181"/>
      <c r="P50" s="181"/>
      <c r="Q50" s="181"/>
      <c r="R50" s="181"/>
      <c r="S50" s="181"/>
      <c r="T50" s="181"/>
      <c r="U50" s="181"/>
      <c r="V50" s="181"/>
      <c r="W50" s="181"/>
      <c r="X50" s="614" t="s">
        <v>171</v>
      </c>
      <c r="Y50" s="615"/>
      <c r="Z50" s="616"/>
      <c r="AA50" s="181"/>
      <c r="AB50" s="181"/>
      <c r="AC50" s="181"/>
      <c r="AD50" s="181"/>
      <c r="AE50" s="181"/>
      <c r="AF50" s="181"/>
      <c r="AG50" s="181"/>
      <c r="AH50" s="179">
        <f>'Training Plan'!V161</f>
        <v>0</v>
      </c>
      <c r="AI50" s="180">
        <f>IF('Training Plan'!V161&gt;0,IF('Training Plan'!V161&lt;=2000,'Training Plan'!V161,2000),0)</f>
        <v>0</v>
      </c>
      <c r="AJ50" s="204">
        <f t="shared" si="0"/>
        <v>0</v>
      </c>
    </row>
    <row r="51" spans="1:36" x14ac:dyDescent="0.25">
      <c r="A51" s="192">
        <v>43</v>
      </c>
      <c r="B51" s="110"/>
      <c r="C51" s="110"/>
      <c r="D51" s="66"/>
      <c r="E51" s="110"/>
      <c r="F51" s="67"/>
      <c r="G51" s="67"/>
      <c r="H51" s="193"/>
      <c r="I51" s="193"/>
      <c r="J51" s="193"/>
      <c r="K51" s="194"/>
      <c r="L51" s="67"/>
      <c r="M51" s="181"/>
      <c r="N51" s="181"/>
      <c r="O51" s="181"/>
      <c r="P51" s="181"/>
      <c r="Q51" s="181"/>
      <c r="R51" s="181"/>
      <c r="S51" s="181"/>
      <c r="T51" s="181"/>
      <c r="U51" s="181"/>
      <c r="V51" s="181"/>
      <c r="W51" s="181"/>
      <c r="X51" s="589" t="s">
        <v>173</v>
      </c>
      <c r="Y51" s="590"/>
      <c r="Z51" s="219">
        <f>COUNTIF('Training Plan'!H301:H346, "New Hire")</f>
        <v>0</v>
      </c>
      <c r="AA51" s="181"/>
      <c r="AB51" s="181"/>
      <c r="AC51" s="181"/>
      <c r="AD51" s="181"/>
      <c r="AE51" s="181"/>
      <c r="AF51" s="181"/>
      <c r="AG51" s="181"/>
      <c r="AH51" s="179">
        <f>'Training Plan'!V162</f>
        <v>0</v>
      </c>
      <c r="AI51" s="180">
        <f>IF('Training Plan'!V162&gt;0,IF('Training Plan'!V162&lt;=2000,'Training Plan'!V162,2000),0)</f>
        <v>0</v>
      </c>
      <c r="AJ51" s="204">
        <f t="shared" si="0"/>
        <v>0</v>
      </c>
    </row>
    <row r="52" spans="1:36" x14ac:dyDescent="0.25">
      <c r="A52" s="192">
        <v>44</v>
      </c>
      <c r="B52" s="110"/>
      <c r="C52" s="110"/>
      <c r="D52" s="66"/>
      <c r="E52" s="110"/>
      <c r="F52" s="67"/>
      <c r="G52" s="67"/>
      <c r="H52" s="193"/>
      <c r="I52" s="193"/>
      <c r="J52" s="193"/>
      <c r="K52" s="194"/>
      <c r="L52" s="67"/>
      <c r="M52" s="181"/>
      <c r="N52" s="181"/>
      <c r="O52" s="181"/>
      <c r="P52" s="181"/>
      <c r="Q52" s="181"/>
      <c r="R52" s="181"/>
      <c r="S52" s="181"/>
      <c r="T52" s="181"/>
      <c r="U52" s="181"/>
      <c r="V52" s="181"/>
      <c r="W52" s="181"/>
      <c r="X52" s="221" t="s">
        <v>175</v>
      </c>
      <c r="Y52" s="222"/>
      <c r="Z52" s="223">
        <f>COUNTIFS('Training Plan'!J301:J346, "College Credit",'Training Plan'!H301:H346, "New Hire")</f>
        <v>0</v>
      </c>
      <c r="AA52" s="181"/>
      <c r="AB52" s="181"/>
      <c r="AC52" s="181"/>
      <c r="AD52" s="181"/>
      <c r="AE52" s="181"/>
      <c r="AF52" s="181"/>
      <c r="AG52" s="181"/>
      <c r="AH52" s="179">
        <f>'Training Plan'!V163</f>
        <v>0</v>
      </c>
      <c r="AI52" s="180">
        <f>IF('Training Plan'!V163&gt;0,IF('Training Plan'!V163&lt;=2000,'Training Plan'!V163,2000),0)</f>
        <v>0</v>
      </c>
      <c r="AJ52" s="204">
        <f t="shared" si="0"/>
        <v>0</v>
      </c>
    </row>
    <row r="53" spans="1:36" x14ac:dyDescent="0.25">
      <c r="A53" s="192">
        <v>45</v>
      </c>
      <c r="B53" s="110"/>
      <c r="C53" s="110"/>
      <c r="D53" s="66"/>
      <c r="E53" s="110"/>
      <c r="F53" s="67"/>
      <c r="G53" s="67"/>
      <c r="H53" s="193"/>
      <c r="I53" s="193"/>
      <c r="J53" s="193"/>
      <c r="K53" s="194"/>
      <c r="L53" s="67"/>
      <c r="M53" s="181"/>
      <c r="N53" s="181"/>
      <c r="O53" s="181"/>
      <c r="P53" s="181"/>
      <c r="Q53" s="181"/>
      <c r="R53" s="181"/>
      <c r="S53" s="181"/>
      <c r="T53" s="181"/>
      <c r="U53" s="181"/>
      <c r="V53" s="181"/>
      <c r="W53" s="181"/>
      <c r="X53" s="608" t="s">
        <v>177</v>
      </c>
      <c r="Y53" s="609"/>
      <c r="Z53" s="223">
        <f>COUNTIF('Training Plan'!H301:H346, "Incumbent")</f>
        <v>0</v>
      </c>
      <c r="AA53" s="181"/>
      <c r="AB53" s="181"/>
      <c r="AC53" s="181"/>
      <c r="AD53" s="181"/>
      <c r="AE53" s="181"/>
      <c r="AF53" s="181"/>
      <c r="AG53" s="181"/>
      <c r="AH53" s="179">
        <f>'Training Plan'!V164</f>
        <v>0</v>
      </c>
      <c r="AI53" s="180">
        <f>IF('Training Plan'!V164&gt;0,IF('Training Plan'!V164&lt;=2000,'Training Plan'!V164,2000),0)</f>
        <v>0</v>
      </c>
      <c r="AJ53" s="204">
        <f t="shared" si="0"/>
        <v>0</v>
      </c>
    </row>
    <row r="54" spans="1:36" ht="15.75" thickBot="1" x14ac:dyDescent="0.3">
      <c r="A54" s="192">
        <v>46</v>
      </c>
      <c r="B54" s="110"/>
      <c r="C54" s="110"/>
      <c r="D54" s="66"/>
      <c r="E54" s="110"/>
      <c r="F54" s="67"/>
      <c r="G54" s="67"/>
      <c r="H54" s="193"/>
      <c r="I54" s="193"/>
      <c r="J54" s="193"/>
      <c r="K54" s="194"/>
      <c r="L54" s="67"/>
      <c r="M54" s="181"/>
      <c r="N54" s="181"/>
      <c r="O54" s="181"/>
      <c r="P54" s="181"/>
      <c r="Q54" s="181"/>
      <c r="R54" s="181"/>
      <c r="S54" s="181"/>
      <c r="T54" s="181"/>
      <c r="U54" s="181"/>
      <c r="V54" s="181"/>
      <c r="W54" s="181"/>
      <c r="X54" s="610" t="s">
        <v>178</v>
      </c>
      <c r="Y54" s="611"/>
      <c r="Z54" s="224">
        <f>COUNTIFS('Training Plan'!J301:J346, "College Credit",'Training Plan'!H301:H346, "Incumbent")</f>
        <v>0</v>
      </c>
      <c r="AA54" s="181"/>
      <c r="AB54" s="181"/>
      <c r="AC54" s="181"/>
      <c r="AD54" s="181"/>
      <c r="AE54" s="181"/>
      <c r="AF54" s="181"/>
      <c r="AG54" s="181"/>
      <c r="AH54" s="179">
        <f>'Training Plan'!V165</f>
        <v>0</v>
      </c>
      <c r="AI54" s="180">
        <f>IF('Training Plan'!V165&gt;0,IF('Training Plan'!V165&lt;=2000,'Training Plan'!V165,2000),0)</f>
        <v>0</v>
      </c>
      <c r="AJ54" s="204">
        <f t="shared" si="0"/>
        <v>0</v>
      </c>
    </row>
    <row r="55" spans="1:36" x14ac:dyDescent="0.25">
      <c r="A55" s="192">
        <v>47</v>
      </c>
      <c r="B55" s="110"/>
      <c r="C55" s="110"/>
      <c r="D55" s="66"/>
      <c r="E55" s="110"/>
      <c r="F55" s="67"/>
      <c r="G55" s="67"/>
      <c r="H55" s="193"/>
      <c r="I55" s="193"/>
      <c r="J55" s="193"/>
      <c r="K55" s="194"/>
      <c r="L55" s="67"/>
      <c r="M55" s="181"/>
      <c r="N55" s="181"/>
      <c r="O55" s="181"/>
      <c r="P55" s="181"/>
      <c r="Q55" s="181"/>
      <c r="R55" s="181"/>
      <c r="S55" s="181"/>
      <c r="T55" s="181"/>
      <c r="U55" s="181"/>
      <c r="V55" s="181"/>
      <c r="W55" s="181"/>
      <c r="X55" s="599" t="s">
        <v>182</v>
      </c>
      <c r="Y55" s="601">
        <f>SUM('Training Plan'!F13:F112) + SUM('Training Plan'!S123:S291) + SUM('Training Plan'!S301:S346)</f>
        <v>0</v>
      </c>
      <c r="Z55" s="602"/>
      <c r="AA55" s="181"/>
      <c r="AB55" s="181"/>
      <c r="AC55" s="181"/>
      <c r="AD55" s="181"/>
      <c r="AE55" s="181"/>
      <c r="AF55" s="181"/>
      <c r="AG55" s="181"/>
      <c r="AH55" s="179">
        <f>'Training Plan'!V166</f>
        <v>0</v>
      </c>
      <c r="AI55" s="180">
        <f>IF('Training Plan'!V166&gt;0,IF('Training Plan'!V166&lt;=2000,'Training Plan'!V166,2000),0)</f>
        <v>0</v>
      </c>
      <c r="AJ55" s="204">
        <f t="shared" si="0"/>
        <v>0</v>
      </c>
    </row>
    <row r="56" spans="1:36" x14ac:dyDescent="0.25">
      <c r="A56" s="192">
        <v>48</v>
      </c>
      <c r="B56" s="110"/>
      <c r="C56" s="110"/>
      <c r="D56" s="66"/>
      <c r="E56" s="110"/>
      <c r="F56" s="67"/>
      <c r="G56" s="67"/>
      <c r="H56" s="193"/>
      <c r="I56" s="193"/>
      <c r="J56" s="193"/>
      <c r="K56" s="194"/>
      <c r="L56" s="67"/>
      <c r="M56" s="181"/>
      <c r="N56" s="181"/>
      <c r="O56" s="181"/>
      <c r="P56" s="181"/>
      <c r="Q56" s="181"/>
      <c r="R56" s="181"/>
      <c r="S56" s="181"/>
      <c r="T56" s="181"/>
      <c r="U56" s="181"/>
      <c r="V56" s="181"/>
      <c r="W56" s="181"/>
      <c r="X56" s="600"/>
      <c r="Y56" s="603"/>
      <c r="Z56" s="604"/>
      <c r="AA56" s="181"/>
      <c r="AB56" s="181"/>
      <c r="AC56" s="181"/>
      <c r="AD56" s="181"/>
      <c r="AE56" s="181"/>
      <c r="AF56" s="181"/>
      <c r="AG56" s="181"/>
      <c r="AH56" s="179">
        <f>'Training Plan'!V167</f>
        <v>0</v>
      </c>
      <c r="AI56" s="180">
        <f>IF('Training Plan'!V167&gt;0,IF('Training Plan'!V167&lt;=2000,'Training Plan'!V167,2000),0)</f>
        <v>0</v>
      </c>
      <c r="AJ56" s="204">
        <f t="shared" si="0"/>
        <v>0</v>
      </c>
    </row>
    <row r="57" spans="1:36" x14ac:dyDescent="0.25">
      <c r="A57" s="192">
        <v>49</v>
      </c>
      <c r="B57" s="110"/>
      <c r="C57" s="110"/>
      <c r="D57" s="66"/>
      <c r="E57" s="110"/>
      <c r="F57" s="67"/>
      <c r="G57" s="67"/>
      <c r="H57" s="193"/>
      <c r="I57" s="193"/>
      <c r="J57" s="193"/>
      <c r="K57" s="194"/>
      <c r="L57" s="67"/>
      <c r="M57" s="181"/>
      <c r="N57" s="181"/>
      <c r="O57" s="181"/>
      <c r="P57" s="181"/>
      <c r="Q57" s="181"/>
      <c r="R57" s="181"/>
      <c r="S57" s="181"/>
      <c r="T57" s="181"/>
      <c r="U57" s="181"/>
      <c r="V57" s="181"/>
      <c r="W57" s="181"/>
      <c r="X57" s="600" t="s">
        <v>183</v>
      </c>
      <c r="Y57" s="603">
        <f>SUM('Training Plan'!D301:D346) + SUM('Training Plan'!D123:D291) + SUM('Training Plan'!F13:F112)</f>
        <v>0</v>
      </c>
      <c r="Z57" s="604"/>
      <c r="AA57" s="181"/>
      <c r="AB57" s="181"/>
      <c r="AC57" s="181"/>
      <c r="AD57" s="181"/>
      <c r="AE57" s="181"/>
      <c r="AF57" s="181"/>
      <c r="AG57" s="181"/>
      <c r="AH57" s="179">
        <f>'Training Plan'!V168</f>
        <v>0</v>
      </c>
      <c r="AI57" s="180">
        <f>IF('Training Plan'!V168&gt;0,IF('Training Plan'!V168&lt;=2000,'Training Plan'!V168,2000),0)</f>
        <v>0</v>
      </c>
      <c r="AJ57" s="204">
        <f t="shared" si="0"/>
        <v>0</v>
      </c>
    </row>
    <row r="58" spans="1:36" ht="15.75" thickBot="1" x14ac:dyDescent="0.3">
      <c r="A58" s="192">
        <v>50</v>
      </c>
      <c r="B58" s="110"/>
      <c r="C58" s="110"/>
      <c r="D58" s="66"/>
      <c r="E58" s="110"/>
      <c r="F58" s="67"/>
      <c r="G58" s="67"/>
      <c r="H58" s="193"/>
      <c r="I58" s="193"/>
      <c r="J58" s="193"/>
      <c r="K58" s="194"/>
      <c r="L58" s="67"/>
      <c r="M58" s="181"/>
      <c r="N58" s="181"/>
      <c r="O58" s="181"/>
      <c r="P58" s="181"/>
      <c r="Q58" s="181"/>
      <c r="R58" s="181"/>
      <c r="S58" s="181"/>
      <c r="T58" s="181"/>
      <c r="U58" s="181"/>
      <c r="V58" s="181"/>
      <c r="W58" s="181"/>
      <c r="X58" s="607"/>
      <c r="Y58" s="605"/>
      <c r="Z58" s="606"/>
      <c r="AA58" s="181"/>
      <c r="AB58" s="181"/>
      <c r="AC58" s="181"/>
      <c r="AD58" s="181"/>
      <c r="AE58" s="181"/>
      <c r="AF58" s="181"/>
      <c r="AG58" s="181"/>
      <c r="AH58" s="179">
        <f>'Training Plan'!V169</f>
        <v>0</v>
      </c>
      <c r="AI58" s="180">
        <f>IF('Training Plan'!V169&gt;0,IF('Training Plan'!V169&lt;=2000,'Training Plan'!V169,2000),0)</f>
        <v>0</v>
      </c>
      <c r="AJ58" s="204">
        <f t="shared" si="0"/>
        <v>0</v>
      </c>
    </row>
    <row r="59" spans="1:36" x14ac:dyDescent="0.25">
      <c r="A59" s="192">
        <v>51</v>
      </c>
      <c r="B59" s="110"/>
      <c r="C59" s="110"/>
      <c r="D59" s="66"/>
      <c r="E59" s="110"/>
      <c r="F59" s="67"/>
      <c r="G59" s="67"/>
      <c r="H59" s="193"/>
      <c r="I59" s="193"/>
      <c r="J59" s="193"/>
      <c r="K59" s="194"/>
      <c r="L59" s="67"/>
      <c r="M59" s="181"/>
      <c r="N59" s="181"/>
      <c r="O59" s="181"/>
      <c r="P59" s="181"/>
      <c r="Q59" s="181"/>
      <c r="R59" s="181"/>
      <c r="S59" s="181"/>
      <c r="T59" s="181"/>
      <c r="U59" s="181"/>
      <c r="V59" s="181"/>
      <c r="W59" s="181"/>
      <c r="X59" s="181"/>
      <c r="Y59" s="181"/>
      <c r="Z59" s="181"/>
      <c r="AA59" s="181"/>
      <c r="AB59" s="181"/>
      <c r="AC59" s="181"/>
      <c r="AD59" s="181"/>
      <c r="AE59" s="181"/>
      <c r="AF59" s="181"/>
      <c r="AG59" s="181"/>
      <c r="AH59" s="179">
        <f>'Training Plan'!V170</f>
        <v>0</v>
      </c>
      <c r="AI59" s="180">
        <f>IF('Training Plan'!V170&gt;0,IF('Training Plan'!V170&lt;=2000,'Training Plan'!V170,2000),0)</f>
        <v>0</v>
      </c>
      <c r="AJ59" s="204">
        <f t="shared" si="0"/>
        <v>0</v>
      </c>
    </row>
    <row r="60" spans="1:36" ht="15.75" customHeight="1" x14ac:dyDescent="0.25">
      <c r="A60" s="192">
        <v>52</v>
      </c>
      <c r="B60" s="110"/>
      <c r="C60" s="110"/>
      <c r="D60" s="66"/>
      <c r="E60" s="110"/>
      <c r="F60" s="67"/>
      <c r="G60" s="67"/>
      <c r="H60" s="193"/>
      <c r="I60" s="193"/>
      <c r="J60" s="193"/>
      <c r="K60" s="194"/>
      <c r="L60" s="67"/>
      <c r="M60" s="181"/>
      <c r="N60" s="181"/>
      <c r="O60" s="181"/>
      <c r="P60" s="181"/>
      <c r="Q60" s="181"/>
      <c r="R60" s="181"/>
      <c r="S60" s="181"/>
      <c r="T60" s="181"/>
      <c r="U60" s="181"/>
      <c r="V60" s="181"/>
      <c r="W60" s="181"/>
      <c r="X60" s="181"/>
      <c r="Y60" s="181"/>
      <c r="Z60" s="181"/>
      <c r="AA60" s="181"/>
      <c r="AB60" s="181"/>
      <c r="AC60" s="181"/>
      <c r="AD60" s="181"/>
      <c r="AE60" s="181"/>
      <c r="AF60" s="181"/>
      <c r="AG60" s="181"/>
      <c r="AH60" s="179">
        <f>'Training Plan'!V171</f>
        <v>0</v>
      </c>
      <c r="AI60" s="180">
        <f>IF('Training Plan'!V171&gt;0,IF('Training Plan'!V171&lt;=2000,'Training Plan'!V171,2000),0)</f>
        <v>0</v>
      </c>
      <c r="AJ60" s="204">
        <f t="shared" si="0"/>
        <v>0</v>
      </c>
    </row>
    <row r="61" spans="1:36" x14ac:dyDescent="0.25">
      <c r="A61" s="192">
        <v>53</v>
      </c>
      <c r="B61" s="110"/>
      <c r="C61" s="110"/>
      <c r="D61" s="66"/>
      <c r="E61" s="110"/>
      <c r="F61" s="67"/>
      <c r="G61" s="67"/>
      <c r="H61" s="193"/>
      <c r="I61" s="193"/>
      <c r="J61" s="193"/>
      <c r="K61" s="194"/>
      <c r="L61" s="67"/>
      <c r="M61" s="181"/>
      <c r="N61" s="181"/>
      <c r="O61" s="181"/>
      <c r="P61" s="181"/>
      <c r="Q61" s="181"/>
      <c r="R61" s="181"/>
      <c r="S61" s="181"/>
      <c r="T61" s="181"/>
      <c r="U61" s="181"/>
      <c r="V61" s="181"/>
      <c r="W61" s="181"/>
      <c r="X61" s="181"/>
      <c r="Y61" s="181"/>
      <c r="Z61" s="181"/>
      <c r="AA61" s="181"/>
      <c r="AB61" s="181"/>
      <c r="AC61" s="181"/>
      <c r="AD61" s="181"/>
      <c r="AE61" s="181"/>
      <c r="AF61" s="181"/>
      <c r="AG61" s="181"/>
      <c r="AH61" s="179">
        <f>'Training Plan'!V172</f>
        <v>0</v>
      </c>
      <c r="AI61" s="180">
        <f>IF('Training Plan'!V172&gt;0,IF('Training Plan'!V172&lt;=2000,'Training Plan'!V172,2000),0)</f>
        <v>0</v>
      </c>
      <c r="AJ61" s="204">
        <f t="shared" si="0"/>
        <v>0</v>
      </c>
    </row>
    <row r="62" spans="1:36" x14ac:dyDescent="0.25">
      <c r="A62" s="192">
        <v>54</v>
      </c>
      <c r="B62" s="110"/>
      <c r="C62" s="110"/>
      <c r="D62" s="66"/>
      <c r="E62" s="110"/>
      <c r="F62" s="67"/>
      <c r="G62" s="67"/>
      <c r="H62" s="193"/>
      <c r="I62" s="193"/>
      <c r="J62" s="193"/>
      <c r="K62" s="194"/>
      <c r="L62" s="67"/>
      <c r="M62" s="181"/>
      <c r="N62" s="181"/>
      <c r="O62" s="181"/>
      <c r="P62" s="181"/>
      <c r="Q62" s="181"/>
      <c r="R62" s="181"/>
      <c r="S62" s="181"/>
      <c r="T62" s="181"/>
      <c r="U62" s="181"/>
      <c r="V62" s="181"/>
      <c r="W62" s="181"/>
      <c r="X62" s="181"/>
      <c r="Y62" s="181"/>
      <c r="Z62" s="181"/>
      <c r="AA62" s="181"/>
      <c r="AB62" s="181"/>
      <c r="AC62" s="181"/>
      <c r="AD62" s="181"/>
      <c r="AE62" s="181"/>
      <c r="AF62" s="181"/>
      <c r="AG62" s="181"/>
      <c r="AH62" s="179">
        <f>'Training Plan'!V173</f>
        <v>0</v>
      </c>
      <c r="AI62" s="180">
        <f>IF('Training Plan'!V173&gt;0,IF('Training Plan'!V173&lt;=2000,'Training Plan'!V173,2000),0)</f>
        <v>0</v>
      </c>
      <c r="AJ62" s="204">
        <f t="shared" si="0"/>
        <v>0</v>
      </c>
    </row>
    <row r="63" spans="1:36" x14ac:dyDescent="0.25">
      <c r="A63" s="192">
        <v>55</v>
      </c>
      <c r="B63" s="110"/>
      <c r="C63" s="110"/>
      <c r="D63" s="66"/>
      <c r="E63" s="110"/>
      <c r="F63" s="67"/>
      <c r="G63" s="67"/>
      <c r="H63" s="193"/>
      <c r="I63" s="193"/>
      <c r="J63" s="193"/>
      <c r="K63" s="194"/>
      <c r="L63" s="67"/>
      <c r="M63" s="181"/>
      <c r="N63" s="181"/>
      <c r="O63" s="181"/>
      <c r="P63" s="181"/>
      <c r="Q63" s="181"/>
      <c r="R63" s="181"/>
      <c r="S63" s="181"/>
      <c r="T63" s="181"/>
      <c r="U63" s="181"/>
      <c r="V63" s="181"/>
      <c r="W63" s="181"/>
      <c r="X63" s="181"/>
      <c r="Y63" s="181"/>
      <c r="Z63" s="181"/>
      <c r="AA63" s="181"/>
      <c r="AB63" s="181"/>
      <c r="AC63" s="181"/>
      <c r="AD63" s="181"/>
      <c r="AE63" s="181"/>
      <c r="AF63" s="181"/>
      <c r="AG63" s="181"/>
      <c r="AH63" s="179">
        <f>'Training Plan'!V174</f>
        <v>0</v>
      </c>
      <c r="AI63" s="180">
        <f>IF('Training Plan'!V174&gt;0,IF('Training Plan'!V174&lt;=2000,'Training Plan'!V174,2000),0)</f>
        <v>0</v>
      </c>
      <c r="AJ63" s="204">
        <f t="shared" si="0"/>
        <v>0</v>
      </c>
    </row>
    <row r="64" spans="1:36" x14ac:dyDescent="0.25">
      <c r="A64" s="192">
        <v>56</v>
      </c>
      <c r="B64" s="110"/>
      <c r="C64" s="110"/>
      <c r="D64" s="66"/>
      <c r="E64" s="110"/>
      <c r="F64" s="67"/>
      <c r="G64" s="67"/>
      <c r="H64" s="193"/>
      <c r="I64" s="193"/>
      <c r="J64" s="193"/>
      <c r="K64" s="194"/>
      <c r="L64" s="67"/>
      <c r="M64" s="181"/>
      <c r="N64" s="181"/>
      <c r="O64" s="181"/>
      <c r="P64" s="181"/>
      <c r="Q64" s="181"/>
      <c r="R64" s="181"/>
      <c r="S64" s="181"/>
      <c r="T64" s="181"/>
      <c r="U64" s="181"/>
      <c r="V64" s="181"/>
      <c r="W64" s="181"/>
      <c r="X64" s="181"/>
      <c r="Y64" s="181"/>
      <c r="Z64" s="181"/>
      <c r="AA64" s="181"/>
      <c r="AB64" s="181"/>
      <c r="AC64" s="181"/>
      <c r="AD64" s="181"/>
      <c r="AE64" s="181"/>
      <c r="AF64" s="181"/>
      <c r="AG64" s="181"/>
      <c r="AH64" s="179">
        <f>'Training Plan'!V175</f>
        <v>0</v>
      </c>
      <c r="AI64" s="180">
        <f>IF('Training Plan'!V175&gt;0,IF('Training Plan'!V175&lt;=2000,'Training Plan'!V175,2000),0)</f>
        <v>0</v>
      </c>
      <c r="AJ64" s="204">
        <f t="shared" si="0"/>
        <v>0</v>
      </c>
    </row>
    <row r="65" spans="1:36" x14ac:dyDescent="0.25">
      <c r="A65" s="192">
        <v>57</v>
      </c>
      <c r="B65" s="110"/>
      <c r="C65" s="110"/>
      <c r="D65" s="66"/>
      <c r="E65" s="110"/>
      <c r="F65" s="67"/>
      <c r="G65" s="67"/>
      <c r="H65" s="193"/>
      <c r="I65" s="193"/>
      <c r="J65" s="193"/>
      <c r="K65" s="194"/>
      <c r="L65" s="67"/>
      <c r="M65" s="181"/>
      <c r="N65" s="181"/>
      <c r="O65" s="181"/>
      <c r="P65" s="181"/>
      <c r="Q65" s="181"/>
      <c r="R65" s="181"/>
      <c r="S65" s="181"/>
      <c r="T65" s="181"/>
      <c r="U65" s="181"/>
      <c r="V65" s="181"/>
      <c r="W65" s="181"/>
      <c r="X65" s="181"/>
      <c r="Y65" s="181"/>
      <c r="Z65" s="181"/>
      <c r="AA65" s="181"/>
      <c r="AB65" s="181"/>
      <c r="AC65" s="181"/>
      <c r="AD65" s="181"/>
      <c r="AE65" s="181"/>
      <c r="AF65" s="181"/>
      <c r="AG65" s="181"/>
      <c r="AH65" s="179">
        <f>'Training Plan'!V176</f>
        <v>0</v>
      </c>
      <c r="AI65" s="180">
        <f>IF('Training Plan'!V176&gt;0,IF('Training Plan'!V176&lt;=2000,'Training Plan'!V176,2000),0)</f>
        <v>0</v>
      </c>
      <c r="AJ65" s="204">
        <f t="shared" si="0"/>
        <v>0</v>
      </c>
    </row>
    <row r="66" spans="1:36" x14ac:dyDescent="0.25">
      <c r="A66" s="192">
        <v>58</v>
      </c>
      <c r="B66" s="110"/>
      <c r="C66" s="110"/>
      <c r="D66" s="66"/>
      <c r="E66" s="110"/>
      <c r="F66" s="67"/>
      <c r="G66" s="67"/>
      <c r="H66" s="193"/>
      <c r="I66" s="193"/>
      <c r="J66" s="193"/>
      <c r="K66" s="194"/>
      <c r="L66" s="67"/>
      <c r="M66" s="181"/>
      <c r="N66" s="181"/>
      <c r="O66" s="181"/>
      <c r="P66" s="181"/>
      <c r="Q66" s="181"/>
      <c r="R66" s="181"/>
      <c r="S66" s="181"/>
      <c r="T66" s="181"/>
      <c r="U66" s="181"/>
      <c r="V66" s="181"/>
      <c r="W66" s="181"/>
      <c r="X66" s="181"/>
      <c r="Y66" s="181"/>
      <c r="Z66" s="181"/>
      <c r="AA66" s="181"/>
      <c r="AB66" s="181"/>
      <c r="AC66" s="181"/>
      <c r="AD66" s="181"/>
      <c r="AE66" s="181"/>
      <c r="AF66" s="181"/>
      <c r="AG66" s="181"/>
      <c r="AH66" s="179">
        <f>'Training Plan'!V177</f>
        <v>0</v>
      </c>
      <c r="AI66" s="180">
        <f>IF('Training Plan'!V177&gt;0,IF('Training Plan'!V177&lt;=2000,'Training Plan'!V177,2000),0)</f>
        <v>0</v>
      </c>
      <c r="AJ66" s="204">
        <f t="shared" si="0"/>
        <v>0</v>
      </c>
    </row>
    <row r="67" spans="1:36" x14ac:dyDescent="0.25">
      <c r="A67" s="192">
        <v>59</v>
      </c>
      <c r="B67" s="110"/>
      <c r="C67" s="110"/>
      <c r="D67" s="66"/>
      <c r="E67" s="110"/>
      <c r="F67" s="67"/>
      <c r="G67" s="67"/>
      <c r="H67" s="193"/>
      <c r="I67" s="193"/>
      <c r="J67" s="193"/>
      <c r="K67" s="194"/>
      <c r="L67" s="67"/>
      <c r="M67" s="181"/>
      <c r="N67" s="181"/>
      <c r="O67" s="181"/>
      <c r="P67" s="181"/>
      <c r="Q67" s="181"/>
      <c r="R67" s="181"/>
      <c r="S67" s="181"/>
      <c r="T67" s="181"/>
      <c r="U67" s="181"/>
      <c r="V67" s="181"/>
      <c r="W67" s="181"/>
      <c r="X67" s="181"/>
      <c r="Y67" s="181"/>
      <c r="Z67" s="181"/>
      <c r="AA67" s="181"/>
      <c r="AB67" s="181"/>
      <c r="AC67" s="181"/>
      <c r="AD67" s="181"/>
      <c r="AE67" s="181"/>
      <c r="AF67" s="181"/>
      <c r="AG67" s="181"/>
      <c r="AH67" s="179">
        <f>'Training Plan'!V178</f>
        <v>0</v>
      </c>
      <c r="AI67" s="180">
        <f>IF('Training Plan'!V178&gt;0,IF('Training Plan'!V178&lt;=2000,'Training Plan'!V178,2000),0)</f>
        <v>0</v>
      </c>
      <c r="AJ67" s="204">
        <f t="shared" si="0"/>
        <v>0</v>
      </c>
    </row>
    <row r="68" spans="1:36" x14ac:dyDescent="0.25">
      <c r="A68" s="192">
        <v>60</v>
      </c>
      <c r="B68" s="110"/>
      <c r="C68" s="110"/>
      <c r="D68" s="66"/>
      <c r="E68" s="110"/>
      <c r="F68" s="67"/>
      <c r="G68" s="67"/>
      <c r="H68" s="193"/>
      <c r="I68" s="193"/>
      <c r="J68" s="193"/>
      <c r="K68" s="194"/>
      <c r="L68" s="67"/>
      <c r="M68" s="181"/>
      <c r="N68" s="181"/>
      <c r="O68" s="181"/>
      <c r="P68" s="181"/>
      <c r="Q68" s="181"/>
      <c r="R68" s="181"/>
      <c r="S68" s="181"/>
      <c r="T68" s="181"/>
      <c r="U68" s="181"/>
      <c r="V68" s="181"/>
      <c r="W68" s="181"/>
      <c r="X68" s="181"/>
      <c r="Y68" s="181"/>
      <c r="Z68" s="181"/>
      <c r="AA68" s="181"/>
      <c r="AB68" s="181"/>
      <c r="AC68" s="181"/>
      <c r="AD68" s="181"/>
      <c r="AE68" s="181"/>
      <c r="AF68" s="181"/>
      <c r="AG68" s="181"/>
      <c r="AH68" s="179">
        <f>'Training Plan'!V179</f>
        <v>0</v>
      </c>
      <c r="AI68" s="180">
        <f>IF('Training Plan'!V179&gt;0,IF('Training Plan'!V179&lt;=2000,'Training Plan'!V179,2000),0)</f>
        <v>0</v>
      </c>
      <c r="AJ68" s="204">
        <f t="shared" si="0"/>
        <v>0</v>
      </c>
    </row>
    <row r="69" spans="1:36" x14ac:dyDescent="0.25">
      <c r="A69" s="192">
        <v>61</v>
      </c>
      <c r="B69" s="110"/>
      <c r="C69" s="110"/>
      <c r="D69" s="66"/>
      <c r="E69" s="110"/>
      <c r="F69" s="67"/>
      <c r="G69" s="67"/>
      <c r="H69" s="193"/>
      <c r="I69" s="193"/>
      <c r="J69" s="193"/>
      <c r="K69" s="194"/>
      <c r="L69" s="67"/>
      <c r="M69" s="181"/>
      <c r="N69" s="181"/>
      <c r="O69" s="181"/>
      <c r="P69" s="181"/>
      <c r="Q69" s="181"/>
      <c r="R69" s="181"/>
      <c r="S69" s="181"/>
      <c r="T69" s="181"/>
      <c r="U69" s="181"/>
      <c r="V69" s="181"/>
      <c r="W69" s="181"/>
      <c r="X69" s="181"/>
      <c r="Y69" s="181"/>
      <c r="Z69" s="181"/>
      <c r="AA69" s="181"/>
      <c r="AB69" s="181"/>
      <c r="AC69" s="181"/>
      <c r="AD69" s="181"/>
      <c r="AE69" s="181"/>
      <c r="AF69" s="181"/>
      <c r="AG69" s="181"/>
      <c r="AH69" s="179">
        <f>'Training Plan'!V180</f>
        <v>0</v>
      </c>
      <c r="AI69" s="180">
        <f>IF('Training Plan'!V180&gt;0,IF('Training Plan'!V180&lt;=2000,'Training Plan'!V180,2000),0)</f>
        <v>0</v>
      </c>
      <c r="AJ69" s="204">
        <f t="shared" si="0"/>
        <v>0</v>
      </c>
    </row>
    <row r="70" spans="1:36" x14ac:dyDescent="0.25">
      <c r="A70" s="192">
        <v>62</v>
      </c>
      <c r="B70" s="110"/>
      <c r="C70" s="110"/>
      <c r="D70" s="66"/>
      <c r="E70" s="110"/>
      <c r="F70" s="67"/>
      <c r="G70" s="67"/>
      <c r="H70" s="193"/>
      <c r="I70" s="193"/>
      <c r="J70" s="193"/>
      <c r="K70" s="194"/>
      <c r="L70" s="67"/>
      <c r="M70" s="181"/>
      <c r="N70" s="181"/>
      <c r="O70" s="181"/>
      <c r="P70" s="181"/>
      <c r="Q70" s="181"/>
      <c r="R70" s="181"/>
      <c r="S70" s="181"/>
      <c r="T70" s="181"/>
      <c r="U70" s="181"/>
      <c r="V70" s="181"/>
      <c r="W70" s="181"/>
      <c r="X70" s="181"/>
      <c r="Y70" s="181"/>
      <c r="Z70" s="181"/>
      <c r="AA70" s="181"/>
      <c r="AB70" s="181"/>
      <c r="AC70" s="181"/>
      <c r="AD70" s="181"/>
      <c r="AE70" s="181"/>
      <c r="AF70" s="181"/>
      <c r="AG70" s="181"/>
      <c r="AH70" s="179">
        <f>'Training Plan'!V181</f>
        <v>0</v>
      </c>
      <c r="AI70" s="180">
        <f>IF('Training Plan'!V181&gt;0,IF('Training Plan'!V181&lt;=2000,'Training Plan'!V181,2000),0)</f>
        <v>0</v>
      </c>
      <c r="AJ70" s="204">
        <f t="shared" si="0"/>
        <v>0</v>
      </c>
    </row>
    <row r="71" spans="1:36" x14ac:dyDescent="0.25">
      <c r="A71" s="192">
        <v>63</v>
      </c>
      <c r="B71" s="110"/>
      <c r="C71" s="110"/>
      <c r="D71" s="66"/>
      <c r="E71" s="110"/>
      <c r="F71" s="67"/>
      <c r="G71" s="67"/>
      <c r="H71" s="193"/>
      <c r="I71" s="193"/>
      <c r="J71" s="193"/>
      <c r="K71" s="194"/>
      <c r="L71" s="67"/>
      <c r="M71" s="181"/>
      <c r="N71" s="181"/>
      <c r="O71" s="181"/>
      <c r="P71" s="181"/>
      <c r="Q71" s="181"/>
      <c r="R71" s="181"/>
      <c r="S71" s="181"/>
      <c r="T71" s="181"/>
      <c r="U71" s="181"/>
      <c r="V71" s="181"/>
      <c r="W71" s="181"/>
      <c r="X71" s="181"/>
      <c r="Y71" s="181"/>
      <c r="Z71" s="181"/>
      <c r="AA71" s="181"/>
      <c r="AB71" s="181"/>
      <c r="AC71" s="181"/>
      <c r="AD71" s="181"/>
      <c r="AE71" s="181"/>
      <c r="AF71" s="181"/>
      <c r="AG71" s="181"/>
      <c r="AH71" s="179">
        <f>'Training Plan'!V182</f>
        <v>0</v>
      </c>
      <c r="AI71" s="180">
        <f>IF('Training Plan'!V182&gt;0,IF('Training Plan'!V182&lt;=2000,'Training Plan'!V182,2000),0)</f>
        <v>0</v>
      </c>
      <c r="AJ71" s="204">
        <f t="shared" si="0"/>
        <v>0</v>
      </c>
    </row>
    <row r="72" spans="1:36" x14ac:dyDescent="0.25">
      <c r="A72" s="192">
        <v>64</v>
      </c>
      <c r="B72" s="110"/>
      <c r="C72" s="110"/>
      <c r="D72" s="66"/>
      <c r="E72" s="110"/>
      <c r="F72" s="67"/>
      <c r="G72" s="67"/>
      <c r="H72" s="193"/>
      <c r="I72" s="193"/>
      <c r="J72" s="193"/>
      <c r="K72" s="194"/>
      <c r="L72" s="67"/>
      <c r="M72" s="181"/>
      <c r="N72" s="181"/>
      <c r="O72" s="181"/>
      <c r="P72" s="181"/>
      <c r="Q72" s="181"/>
      <c r="R72" s="181"/>
      <c r="S72" s="181"/>
      <c r="T72" s="181"/>
      <c r="U72" s="181"/>
      <c r="V72" s="181"/>
      <c r="W72" s="181"/>
      <c r="X72" s="181"/>
      <c r="Y72" s="181"/>
      <c r="Z72" s="181"/>
      <c r="AA72" s="181"/>
      <c r="AB72" s="181"/>
      <c r="AC72" s="181"/>
      <c r="AD72" s="181"/>
      <c r="AE72" s="181"/>
      <c r="AF72" s="181"/>
      <c r="AG72" s="181"/>
      <c r="AH72" s="179">
        <f>'Training Plan'!V183</f>
        <v>0</v>
      </c>
      <c r="AI72" s="180">
        <f>IF('Training Plan'!V183&gt;0,IF('Training Plan'!V183&lt;=2000,'Training Plan'!V183,2000),0)</f>
        <v>0</v>
      </c>
      <c r="AJ72" s="204">
        <f t="shared" si="0"/>
        <v>0</v>
      </c>
    </row>
    <row r="73" spans="1:36" x14ac:dyDescent="0.25">
      <c r="A73" s="192">
        <v>65</v>
      </c>
      <c r="B73" s="110"/>
      <c r="C73" s="110"/>
      <c r="D73" s="66"/>
      <c r="E73" s="110"/>
      <c r="F73" s="67"/>
      <c r="G73" s="67"/>
      <c r="H73" s="193"/>
      <c r="I73" s="193"/>
      <c r="J73" s="193"/>
      <c r="K73" s="194"/>
      <c r="L73" s="67"/>
      <c r="M73" s="181"/>
      <c r="N73" s="181"/>
      <c r="O73" s="181"/>
      <c r="P73" s="181"/>
      <c r="Q73" s="181"/>
      <c r="R73" s="181"/>
      <c r="S73" s="181"/>
      <c r="T73" s="181"/>
      <c r="U73" s="181"/>
      <c r="V73" s="181"/>
      <c r="W73" s="181"/>
      <c r="X73" s="181"/>
      <c r="Y73" s="181"/>
      <c r="Z73" s="181"/>
      <c r="AA73" s="181"/>
      <c r="AB73" s="181"/>
      <c r="AC73" s="181"/>
      <c r="AD73" s="181"/>
      <c r="AE73" s="181"/>
      <c r="AF73" s="181"/>
      <c r="AG73" s="181"/>
      <c r="AH73" s="179">
        <f>'Training Plan'!V184</f>
        <v>0</v>
      </c>
      <c r="AI73" s="180">
        <f>IF('Training Plan'!V184&gt;0,IF('Training Plan'!V184&lt;=2000,'Training Plan'!V184,2000),0)</f>
        <v>0</v>
      </c>
      <c r="AJ73" s="204">
        <f t="shared" si="0"/>
        <v>0</v>
      </c>
    </row>
    <row r="74" spans="1:36" x14ac:dyDescent="0.25">
      <c r="A74" s="192">
        <v>66</v>
      </c>
      <c r="B74" s="110"/>
      <c r="C74" s="110"/>
      <c r="D74" s="66"/>
      <c r="E74" s="110"/>
      <c r="F74" s="67"/>
      <c r="G74" s="67"/>
      <c r="H74" s="193"/>
      <c r="I74" s="193"/>
      <c r="J74" s="193"/>
      <c r="K74" s="194"/>
      <c r="L74" s="67"/>
      <c r="M74" s="181"/>
      <c r="N74" s="181"/>
      <c r="O74" s="181"/>
      <c r="P74" s="181"/>
      <c r="Q74" s="181"/>
      <c r="R74" s="181"/>
      <c r="S74" s="181"/>
      <c r="T74" s="181"/>
      <c r="U74" s="181"/>
      <c r="V74" s="181"/>
      <c r="W74" s="181"/>
      <c r="X74" s="181"/>
      <c r="Y74" s="181"/>
      <c r="Z74" s="181"/>
      <c r="AA74" s="181"/>
      <c r="AB74" s="181"/>
      <c r="AC74" s="181"/>
      <c r="AD74" s="181"/>
      <c r="AE74" s="181"/>
      <c r="AF74" s="181"/>
      <c r="AG74" s="181"/>
      <c r="AH74" s="179">
        <f>'Training Plan'!V185</f>
        <v>0</v>
      </c>
      <c r="AI74" s="180">
        <f>IF('Training Plan'!V185&gt;0,IF('Training Plan'!V185&lt;=2000,'Training Plan'!V185,2000),0)</f>
        <v>0</v>
      </c>
      <c r="AJ74" s="204">
        <f t="shared" si="0"/>
        <v>0</v>
      </c>
    </row>
    <row r="75" spans="1:36" x14ac:dyDescent="0.25">
      <c r="A75" s="192">
        <v>67</v>
      </c>
      <c r="B75" s="110"/>
      <c r="C75" s="110"/>
      <c r="D75" s="66"/>
      <c r="E75" s="110"/>
      <c r="F75" s="67"/>
      <c r="G75" s="67"/>
      <c r="H75" s="193"/>
      <c r="I75" s="193"/>
      <c r="J75" s="193"/>
      <c r="K75" s="194"/>
      <c r="L75" s="67"/>
      <c r="M75" s="181"/>
      <c r="N75" s="181"/>
      <c r="O75" s="181"/>
      <c r="P75" s="181"/>
      <c r="Q75" s="181"/>
      <c r="R75" s="181"/>
      <c r="S75" s="181"/>
      <c r="T75" s="181"/>
      <c r="U75" s="181"/>
      <c r="V75" s="181"/>
      <c r="W75" s="181"/>
      <c r="X75" s="181"/>
      <c r="Y75" s="181"/>
      <c r="Z75" s="181"/>
      <c r="AA75" s="181"/>
      <c r="AB75" s="181"/>
      <c r="AC75" s="181"/>
      <c r="AD75" s="181"/>
      <c r="AE75" s="181"/>
      <c r="AF75" s="181"/>
      <c r="AG75" s="181"/>
      <c r="AH75" s="179">
        <f>'Training Plan'!V186</f>
        <v>0</v>
      </c>
      <c r="AI75" s="180">
        <f>IF('Training Plan'!V186&gt;0,IF('Training Plan'!V186&lt;=2000,'Training Plan'!V186,2000),0)</f>
        <v>0</v>
      </c>
      <c r="AJ75" s="204">
        <f t="shared" si="0"/>
        <v>0</v>
      </c>
    </row>
    <row r="76" spans="1:36" x14ac:dyDescent="0.25">
      <c r="A76" s="192">
        <v>68</v>
      </c>
      <c r="B76" s="110"/>
      <c r="C76" s="110"/>
      <c r="D76" s="66"/>
      <c r="E76" s="110"/>
      <c r="F76" s="67"/>
      <c r="G76" s="67"/>
      <c r="H76" s="193"/>
      <c r="I76" s="193"/>
      <c r="J76" s="193"/>
      <c r="K76" s="194"/>
      <c r="L76" s="67"/>
      <c r="M76" s="181"/>
      <c r="N76" s="181"/>
      <c r="O76" s="181"/>
      <c r="P76" s="181"/>
      <c r="Q76" s="181"/>
      <c r="R76" s="181"/>
      <c r="S76" s="181"/>
      <c r="T76" s="181"/>
      <c r="U76" s="181"/>
      <c r="V76" s="181"/>
      <c r="W76" s="181"/>
      <c r="X76" s="181"/>
      <c r="Y76" s="181"/>
      <c r="Z76" s="181"/>
      <c r="AA76" s="181"/>
      <c r="AB76" s="181"/>
      <c r="AC76" s="181"/>
      <c r="AD76" s="181"/>
      <c r="AE76" s="181"/>
      <c r="AF76" s="181"/>
      <c r="AG76" s="181"/>
      <c r="AH76" s="179">
        <f>'Training Plan'!V187</f>
        <v>0</v>
      </c>
      <c r="AI76" s="180">
        <f>IF('Training Plan'!V187&gt;0,IF('Training Plan'!V187&lt;=2000,'Training Plan'!V187,2000),0)</f>
        <v>0</v>
      </c>
      <c r="AJ76" s="204">
        <f t="shared" si="0"/>
        <v>0</v>
      </c>
    </row>
    <row r="77" spans="1:36" x14ac:dyDescent="0.25">
      <c r="A77" s="192">
        <v>69</v>
      </c>
      <c r="B77" s="110"/>
      <c r="C77" s="110"/>
      <c r="D77" s="66"/>
      <c r="E77" s="110"/>
      <c r="F77" s="67"/>
      <c r="G77" s="67"/>
      <c r="H77" s="193"/>
      <c r="I77" s="193"/>
      <c r="J77" s="193"/>
      <c r="K77" s="194"/>
      <c r="L77" s="67"/>
      <c r="M77" s="181"/>
      <c r="N77" s="181"/>
      <c r="O77" s="181"/>
      <c r="P77" s="181"/>
      <c r="Q77" s="181"/>
      <c r="R77" s="181"/>
      <c r="S77" s="181"/>
      <c r="T77" s="181"/>
      <c r="U77" s="181"/>
      <c r="V77" s="181"/>
      <c r="W77" s="181"/>
      <c r="X77" s="181"/>
      <c r="Y77" s="181"/>
      <c r="Z77" s="181"/>
      <c r="AA77" s="181"/>
      <c r="AB77" s="181"/>
      <c r="AC77" s="181"/>
      <c r="AD77" s="181"/>
      <c r="AE77" s="181"/>
      <c r="AF77" s="181"/>
      <c r="AG77" s="181"/>
      <c r="AH77" s="179">
        <f>'Training Plan'!V188</f>
        <v>0</v>
      </c>
      <c r="AI77" s="180">
        <f>IF('Training Plan'!V188&gt;0,IF('Training Plan'!V188&lt;=2000,'Training Plan'!V188,2000),0)</f>
        <v>0</v>
      </c>
      <c r="AJ77" s="204">
        <f t="shared" ref="AJ77:AJ140" si="1">AH77-AI77</f>
        <v>0</v>
      </c>
    </row>
    <row r="78" spans="1:36" x14ac:dyDescent="0.25">
      <c r="A78" s="192">
        <v>70</v>
      </c>
      <c r="B78" s="110"/>
      <c r="C78" s="110"/>
      <c r="D78" s="66"/>
      <c r="E78" s="110"/>
      <c r="F78" s="67"/>
      <c r="G78" s="67"/>
      <c r="H78" s="193"/>
      <c r="I78" s="193"/>
      <c r="J78" s="193"/>
      <c r="K78" s="194"/>
      <c r="L78" s="67"/>
      <c r="M78" s="181"/>
      <c r="N78" s="181"/>
      <c r="O78" s="181"/>
      <c r="P78" s="181"/>
      <c r="Q78" s="181"/>
      <c r="R78" s="181"/>
      <c r="S78" s="181"/>
      <c r="T78" s="181"/>
      <c r="U78" s="181"/>
      <c r="V78" s="181"/>
      <c r="W78" s="181"/>
      <c r="X78" s="181"/>
      <c r="Y78" s="181"/>
      <c r="Z78" s="181"/>
      <c r="AA78" s="181"/>
      <c r="AB78" s="181"/>
      <c r="AC78" s="181"/>
      <c r="AD78" s="181"/>
      <c r="AE78" s="181"/>
      <c r="AF78" s="181"/>
      <c r="AG78" s="181"/>
      <c r="AH78" s="179">
        <f>'Training Plan'!V189</f>
        <v>0</v>
      </c>
      <c r="AI78" s="180">
        <f>IF('Training Plan'!V189&gt;0,IF('Training Plan'!V189&lt;=2000,'Training Plan'!V189,2000),0)</f>
        <v>0</v>
      </c>
      <c r="AJ78" s="204">
        <f t="shared" si="1"/>
        <v>0</v>
      </c>
    </row>
    <row r="79" spans="1:36" x14ac:dyDescent="0.25">
      <c r="A79" s="192">
        <v>71</v>
      </c>
      <c r="B79" s="110"/>
      <c r="C79" s="110"/>
      <c r="D79" s="66"/>
      <c r="E79" s="110"/>
      <c r="F79" s="67"/>
      <c r="G79" s="67"/>
      <c r="H79" s="193"/>
      <c r="I79" s="193"/>
      <c r="J79" s="193"/>
      <c r="K79" s="194"/>
      <c r="L79" s="67"/>
      <c r="M79" s="181"/>
      <c r="N79" s="181"/>
      <c r="O79" s="181"/>
      <c r="P79" s="181"/>
      <c r="Q79" s="181"/>
      <c r="R79" s="181"/>
      <c r="S79" s="181"/>
      <c r="T79" s="181"/>
      <c r="U79" s="181"/>
      <c r="V79" s="181"/>
      <c r="W79" s="181"/>
      <c r="X79" s="181"/>
      <c r="Y79" s="181"/>
      <c r="Z79" s="181"/>
      <c r="AA79" s="181"/>
      <c r="AB79" s="181"/>
      <c r="AC79" s="181"/>
      <c r="AD79" s="181"/>
      <c r="AE79" s="181"/>
      <c r="AF79" s="181"/>
      <c r="AG79" s="181"/>
      <c r="AH79" s="179">
        <f>'Training Plan'!V190</f>
        <v>0</v>
      </c>
      <c r="AI79" s="180">
        <f>IF('Training Plan'!V190&gt;0,IF('Training Plan'!V190&lt;=2000,'Training Plan'!V190,2000),0)</f>
        <v>0</v>
      </c>
      <c r="AJ79" s="204">
        <f t="shared" si="1"/>
        <v>0</v>
      </c>
    </row>
    <row r="80" spans="1:36" x14ac:dyDescent="0.25">
      <c r="A80" s="192">
        <v>72</v>
      </c>
      <c r="B80" s="110"/>
      <c r="C80" s="110"/>
      <c r="D80" s="66"/>
      <c r="E80" s="110"/>
      <c r="F80" s="67"/>
      <c r="G80" s="67"/>
      <c r="H80" s="193"/>
      <c r="I80" s="193"/>
      <c r="J80" s="193"/>
      <c r="K80" s="194"/>
      <c r="L80" s="67"/>
      <c r="M80" s="181"/>
      <c r="N80" s="181"/>
      <c r="O80" s="181"/>
      <c r="P80" s="181"/>
      <c r="Q80" s="181"/>
      <c r="R80" s="181"/>
      <c r="S80" s="181"/>
      <c r="T80" s="181"/>
      <c r="U80" s="181"/>
      <c r="V80" s="181"/>
      <c r="W80" s="181"/>
      <c r="X80" s="181"/>
      <c r="Y80" s="181"/>
      <c r="Z80" s="181"/>
      <c r="AA80" s="181"/>
      <c r="AB80" s="181"/>
      <c r="AC80" s="181"/>
      <c r="AD80" s="181"/>
      <c r="AE80" s="181"/>
      <c r="AF80" s="181"/>
      <c r="AG80" s="181"/>
      <c r="AH80" s="179">
        <f>'Training Plan'!V191</f>
        <v>0</v>
      </c>
      <c r="AI80" s="180">
        <f>IF('Training Plan'!V191&gt;0,IF('Training Plan'!V191&lt;=2000,'Training Plan'!V191,2000),0)</f>
        <v>0</v>
      </c>
      <c r="AJ80" s="204">
        <f t="shared" si="1"/>
        <v>0</v>
      </c>
    </row>
    <row r="81" spans="1:36" x14ac:dyDescent="0.25">
      <c r="A81" s="192">
        <v>73</v>
      </c>
      <c r="B81" s="110"/>
      <c r="C81" s="110"/>
      <c r="D81" s="66"/>
      <c r="E81" s="110"/>
      <c r="F81" s="67"/>
      <c r="G81" s="67"/>
      <c r="H81" s="193"/>
      <c r="I81" s="193"/>
      <c r="J81" s="193"/>
      <c r="K81" s="194"/>
      <c r="L81" s="67"/>
      <c r="M81" s="181"/>
      <c r="N81" s="181"/>
      <c r="O81" s="181"/>
      <c r="P81" s="181"/>
      <c r="Q81" s="181"/>
      <c r="R81" s="181"/>
      <c r="S81" s="181"/>
      <c r="T81" s="181"/>
      <c r="U81" s="181"/>
      <c r="V81" s="181"/>
      <c r="W81" s="181"/>
      <c r="X81" s="181"/>
      <c r="Y81" s="181"/>
      <c r="Z81" s="181"/>
      <c r="AA81" s="181"/>
      <c r="AB81" s="181"/>
      <c r="AC81" s="181"/>
      <c r="AD81" s="181"/>
      <c r="AE81" s="181"/>
      <c r="AF81" s="181"/>
      <c r="AG81" s="181"/>
      <c r="AH81" s="179">
        <f>'Training Plan'!V192</f>
        <v>0</v>
      </c>
      <c r="AI81" s="180">
        <f>IF('Training Plan'!V192&gt;0,IF('Training Plan'!V192&lt;=2000,'Training Plan'!V192,2000),0)</f>
        <v>0</v>
      </c>
      <c r="AJ81" s="204">
        <f t="shared" si="1"/>
        <v>0</v>
      </c>
    </row>
    <row r="82" spans="1:36" x14ac:dyDescent="0.25">
      <c r="A82" s="192">
        <v>74</v>
      </c>
      <c r="B82" s="110"/>
      <c r="C82" s="110"/>
      <c r="D82" s="66"/>
      <c r="E82" s="110"/>
      <c r="F82" s="67"/>
      <c r="G82" s="67"/>
      <c r="H82" s="193"/>
      <c r="I82" s="193"/>
      <c r="J82" s="193"/>
      <c r="K82" s="194"/>
      <c r="L82" s="67"/>
      <c r="M82" s="181"/>
      <c r="N82" s="181"/>
      <c r="O82" s="181"/>
      <c r="P82" s="181"/>
      <c r="Q82" s="181"/>
      <c r="R82" s="181"/>
      <c r="S82" s="181"/>
      <c r="T82" s="181"/>
      <c r="U82" s="181"/>
      <c r="V82" s="181"/>
      <c r="W82" s="181"/>
      <c r="X82" s="181"/>
      <c r="Y82" s="181"/>
      <c r="Z82" s="181"/>
      <c r="AA82" s="181"/>
      <c r="AB82" s="181"/>
      <c r="AC82" s="181"/>
      <c r="AD82" s="181"/>
      <c r="AE82" s="181"/>
      <c r="AF82" s="181"/>
      <c r="AG82" s="181"/>
      <c r="AH82" s="179">
        <f>'Training Plan'!V193</f>
        <v>0</v>
      </c>
      <c r="AI82" s="180">
        <f>IF('Training Plan'!V193&gt;0,IF('Training Plan'!V193&lt;=2000,'Training Plan'!V193,2000),0)</f>
        <v>0</v>
      </c>
      <c r="AJ82" s="204">
        <f t="shared" si="1"/>
        <v>0</v>
      </c>
    </row>
    <row r="83" spans="1:36" x14ac:dyDescent="0.25">
      <c r="A83" s="192">
        <v>75</v>
      </c>
      <c r="B83" s="110"/>
      <c r="C83" s="110"/>
      <c r="D83" s="66"/>
      <c r="E83" s="110"/>
      <c r="F83" s="67"/>
      <c r="G83" s="67"/>
      <c r="H83" s="193"/>
      <c r="I83" s="193"/>
      <c r="J83" s="193"/>
      <c r="K83" s="194"/>
      <c r="L83" s="67"/>
      <c r="M83" s="181"/>
      <c r="N83" s="181"/>
      <c r="O83" s="181"/>
      <c r="P83" s="181"/>
      <c r="Q83" s="181"/>
      <c r="R83" s="181"/>
      <c r="S83" s="181"/>
      <c r="T83" s="181"/>
      <c r="U83" s="181"/>
      <c r="V83" s="181"/>
      <c r="W83" s="181"/>
      <c r="X83" s="181"/>
      <c r="Y83" s="181"/>
      <c r="Z83" s="181"/>
      <c r="AA83" s="181"/>
      <c r="AB83" s="181"/>
      <c r="AC83" s="181"/>
      <c r="AD83" s="181"/>
      <c r="AE83" s="181"/>
      <c r="AF83" s="181"/>
      <c r="AG83" s="181"/>
      <c r="AH83" s="179">
        <f>'Training Plan'!V194</f>
        <v>0</v>
      </c>
      <c r="AI83" s="180">
        <f>IF('Training Plan'!V194&gt;0,IF('Training Plan'!V194&lt;=2000,'Training Plan'!V194,2000),0)</f>
        <v>0</v>
      </c>
      <c r="AJ83" s="204">
        <f t="shared" si="1"/>
        <v>0</v>
      </c>
    </row>
    <row r="84" spans="1:36" x14ac:dyDescent="0.25">
      <c r="A84" s="192">
        <v>76</v>
      </c>
      <c r="B84" s="110"/>
      <c r="C84" s="110"/>
      <c r="D84" s="66"/>
      <c r="E84" s="110"/>
      <c r="F84" s="67"/>
      <c r="G84" s="67"/>
      <c r="H84" s="193"/>
      <c r="I84" s="193"/>
      <c r="J84" s="193"/>
      <c r="K84" s="194"/>
      <c r="L84" s="67"/>
      <c r="M84" s="181"/>
      <c r="N84" s="181"/>
      <c r="O84" s="181"/>
      <c r="P84" s="181"/>
      <c r="Q84" s="181"/>
      <c r="R84" s="181"/>
      <c r="S84" s="181"/>
      <c r="T84" s="181"/>
      <c r="U84" s="181"/>
      <c r="V84" s="181"/>
      <c r="W84" s="181"/>
      <c r="X84" s="181"/>
      <c r="Y84" s="181"/>
      <c r="Z84" s="181"/>
      <c r="AA84" s="181"/>
      <c r="AB84" s="181"/>
      <c r="AC84" s="181"/>
      <c r="AD84" s="181"/>
      <c r="AE84" s="181"/>
      <c r="AF84" s="181"/>
      <c r="AG84" s="181"/>
      <c r="AH84" s="179">
        <f>'Training Plan'!V195</f>
        <v>0</v>
      </c>
      <c r="AI84" s="180">
        <f>IF('Training Plan'!V195&gt;0,IF('Training Plan'!V195&lt;=2000,'Training Plan'!V195,2000),0)</f>
        <v>0</v>
      </c>
      <c r="AJ84" s="204">
        <f t="shared" si="1"/>
        <v>0</v>
      </c>
    </row>
    <row r="85" spans="1:36" x14ac:dyDescent="0.25">
      <c r="A85" s="192">
        <v>77</v>
      </c>
      <c r="B85" s="110"/>
      <c r="C85" s="110"/>
      <c r="D85" s="66"/>
      <c r="E85" s="110"/>
      <c r="F85" s="67"/>
      <c r="G85" s="67"/>
      <c r="H85" s="193"/>
      <c r="I85" s="193"/>
      <c r="J85" s="193"/>
      <c r="K85" s="194"/>
      <c r="L85" s="67"/>
      <c r="M85" s="181"/>
      <c r="N85" s="181"/>
      <c r="O85" s="181"/>
      <c r="P85" s="181"/>
      <c r="Q85" s="181"/>
      <c r="R85" s="181"/>
      <c r="S85" s="181"/>
      <c r="T85" s="181"/>
      <c r="U85" s="181"/>
      <c r="V85" s="181"/>
      <c r="W85" s="181"/>
      <c r="X85" s="181"/>
      <c r="Y85" s="181"/>
      <c r="Z85" s="181"/>
      <c r="AA85" s="181"/>
      <c r="AB85" s="181"/>
      <c r="AC85" s="181"/>
      <c r="AD85" s="181"/>
      <c r="AE85" s="181"/>
      <c r="AF85" s="181"/>
      <c r="AG85" s="181"/>
      <c r="AH85" s="179">
        <f>'Training Plan'!V196</f>
        <v>0</v>
      </c>
      <c r="AI85" s="180">
        <f>IF('Training Plan'!V196&gt;0,IF('Training Plan'!V196&lt;=2000,'Training Plan'!V196,2000),0)</f>
        <v>0</v>
      </c>
      <c r="AJ85" s="204">
        <f t="shared" si="1"/>
        <v>0</v>
      </c>
    </row>
    <row r="86" spans="1:36" x14ac:dyDescent="0.25">
      <c r="A86" s="192">
        <v>78</v>
      </c>
      <c r="B86" s="110"/>
      <c r="C86" s="110"/>
      <c r="D86" s="66"/>
      <c r="E86" s="110"/>
      <c r="F86" s="67"/>
      <c r="G86" s="67"/>
      <c r="H86" s="193"/>
      <c r="I86" s="193"/>
      <c r="J86" s="193"/>
      <c r="K86" s="194"/>
      <c r="L86" s="67"/>
      <c r="M86" s="181"/>
      <c r="N86" s="181"/>
      <c r="O86" s="181"/>
      <c r="P86" s="181"/>
      <c r="Q86" s="181"/>
      <c r="R86" s="181"/>
      <c r="S86" s="181"/>
      <c r="T86" s="181"/>
      <c r="U86" s="181"/>
      <c r="V86" s="181"/>
      <c r="W86" s="181"/>
      <c r="X86" s="181"/>
      <c r="Y86" s="181"/>
      <c r="Z86" s="181"/>
      <c r="AA86" s="181"/>
      <c r="AB86" s="181"/>
      <c r="AC86" s="181"/>
      <c r="AD86" s="181"/>
      <c r="AE86" s="181"/>
      <c r="AF86" s="181"/>
      <c r="AG86" s="181"/>
      <c r="AH86" s="179">
        <f>'Training Plan'!V197</f>
        <v>0</v>
      </c>
      <c r="AI86" s="180">
        <f>IF('Training Plan'!V197&gt;0,IF('Training Plan'!V197&lt;=2000,'Training Plan'!V197,2000),0)</f>
        <v>0</v>
      </c>
      <c r="AJ86" s="204">
        <f t="shared" si="1"/>
        <v>0</v>
      </c>
    </row>
    <row r="87" spans="1:36" x14ac:dyDescent="0.25">
      <c r="A87" s="192">
        <v>79</v>
      </c>
      <c r="B87" s="110"/>
      <c r="C87" s="110"/>
      <c r="D87" s="66"/>
      <c r="E87" s="110"/>
      <c r="F87" s="67"/>
      <c r="G87" s="67"/>
      <c r="H87" s="193"/>
      <c r="I87" s="193"/>
      <c r="J87" s="193"/>
      <c r="K87" s="194"/>
      <c r="L87" s="67"/>
      <c r="M87" s="181"/>
      <c r="N87" s="181"/>
      <c r="O87" s="181"/>
      <c r="P87" s="181"/>
      <c r="Q87" s="181"/>
      <c r="R87" s="181"/>
      <c r="S87" s="181"/>
      <c r="T87" s="181"/>
      <c r="U87" s="181"/>
      <c r="V87" s="181"/>
      <c r="W87" s="181"/>
      <c r="X87" s="181"/>
      <c r="Y87" s="181"/>
      <c r="Z87" s="181"/>
      <c r="AA87" s="181"/>
      <c r="AB87" s="181"/>
      <c r="AC87" s="181"/>
      <c r="AD87" s="181"/>
      <c r="AE87" s="181"/>
      <c r="AF87" s="181"/>
      <c r="AG87" s="181"/>
      <c r="AH87" s="179">
        <f>'Training Plan'!V198</f>
        <v>0</v>
      </c>
      <c r="AI87" s="180">
        <f>IF('Training Plan'!V198&gt;0,IF('Training Plan'!V198&lt;=2000,'Training Plan'!V198,2000),0)</f>
        <v>0</v>
      </c>
      <c r="AJ87" s="204">
        <f t="shared" si="1"/>
        <v>0</v>
      </c>
    </row>
    <row r="88" spans="1:36" x14ac:dyDescent="0.25">
      <c r="A88" s="192">
        <v>80</v>
      </c>
      <c r="B88" s="110"/>
      <c r="C88" s="110"/>
      <c r="D88" s="66"/>
      <c r="E88" s="110"/>
      <c r="F88" s="67"/>
      <c r="G88" s="67"/>
      <c r="H88" s="193"/>
      <c r="I88" s="193"/>
      <c r="J88" s="193"/>
      <c r="K88" s="194"/>
      <c r="L88" s="67"/>
      <c r="M88" s="181"/>
      <c r="N88" s="181"/>
      <c r="O88" s="181"/>
      <c r="P88" s="181"/>
      <c r="Q88" s="181"/>
      <c r="R88" s="181"/>
      <c r="S88" s="181"/>
      <c r="T88" s="181"/>
      <c r="U88" s="181"/>
      <c r="V88" s="181"/>
      <c r="W88" s="181"/>
      <c r="X88" s="181"/>
      <c r="Y88" s="181"/>
      <c r="Z88" s="181"/>
      <c r="AA88" s="181"/>
      <c r="AB88" s="181"/>
      <c r="AC88" s="181"/>
      <c r="AD88" s="181"/>
      <c r="AE88" s="181"/>
      <c r="AF88" s="181"/>
      <c r="AG88" s="181"/>
      <c r="AH88" s="179">
        <f>'Training Plan'!V199</f>
        <v>0</v>
      </c>
      <c r="AI88" s="180">
        <f>IF('Training Plan'!V199&gt;0,IF('Training Plan'!V199&lt;=2000,'Training Plan'!V199,2000),0)</f>
        <v>0</v>
      </c>
      <c r="AJ88" s="204">
        <f t="shared" si="1"/>
        <v>0</v>
      </c>
    </row>
    <row r="89" spans="1:36" x14ac:dyDescent="0.25">
      <c r="A89" s="192">
        <v>81</v>
      </c>
      <c r="B89" s="110"/>
      <c r="C89" s="110"/>
      <c r="D89" s="66"/>
      <c r="E89" s="110"/>
      <c r="F89" s="67"/>
      <c r="G89" s="67"/>
      <c r="H89" s="193"/>
      <c r="I89" s="193"/>
      <c r="J89" s="193"/>
      <c r="K89" s="194"/>
      <c r="L89" s="67"/>
      <c r="M89" s="181"/>
      <c r="N89" s="181"/>
      <c r="O89" s="181"/>
      <c r="P89" s="181"/>
      <c r="Q89" s="181"/>
      <c r="R89" s="181"/>
      <c r="S89" s="181"/>
      <c r="T89" s="181"/>
      <c r="U89" s="181"/>
      <c r="V89" s="181"/>
      <c r="W89" s="181"/>
      <c r="X89" s="181"/>
      <c r="Y89" s="181"/>
      <c r="Z89" s="181"/>
      <c r="AA89" s="181"/>
      <c r="AB89" s="181"/>
      <c r="AC89" s="181"/>
      <c r="AD89" s="181"/>
      <c r="AE89" s="181"/>
      <c r="AF89" s="181"/>
      <c r="AG89" s="181"/>
      <c r="AH89" s="179">
        <f>'Training Plan'!V200</f>
        <v>0</v>
      </c>
      <c r="AI89" s="180">
        <f>IF('Training Plan'!V200&gt;0,IF('Training Plan'!V200&lt;=2000,'Training Plan'!V200,2000),0)</f>
        <v>0</v>
      </c>
      <c r="AJ89" s="204">
        <f t="shared" si="1"/>
        <v>0</v>
      </c>
    </row>
    <row r="90" spans="1:36" x14ac:dyDescent="0.25">
      <c r="A90" s="192">
        <v>82</v>
      </c>
      <c r="B90" s="110"/>
      <c r="C90" s="110"/>
      <c r="D90" s="66"/>
      <c r="E90" s="110"/>
      <c r="F90" s="67"/>
      <c r="G90" s="67"/>
      <c r="H90" s="193"/>
      <c r="I90" s="193"/>
      <c r="J90" s="193"/>
      <c r="K90" s="194"/>
      <c r="L90" s="67"/>
      <c r="M90" s="181"/>
      <c r="N90" s="181"/>
      <c r="O90" s="181"/>
      <c r="P90" s="181"/>
      <c r="Q90" s="181"/>
      <c r="R90" s="181"/>
      <c r="S90" s="181"/>
      <c r="T90" s="181"/>
      <c r="U90" s="181"/>
      <c r="V90" s="181"/>
      <c r="W90" s="181"/>
      <c r="X90" s="181"/>
      <c r="Y90" s="181"/>
      <c r="Z90" s="181"/>
      <c r="AA90" s="181"/>
      <c r="AB90" s="181"/>
      <c r="AC90" s="181"/>
      <c r="AD90" s="181"/>
      <c r="AE90" s="181"/>
      <c r="AF90" s="181"/>
      <c r="AG90" s="181"/>
      <c r="AH90" s="179">
        <f>'Training Plan'!V201</f>
        <v>0</v>
      </c>
      <c r="AI90" s="180">
        <f>IF('Training Plan'!V201&gt;0,IF('Training Plan'!V201&lt;=2000,'Training Plan'!V201,2000),0)</f>
        <v>0</v>
      </c>
      <c r="AJ90" s="204">
        <f t="shared" si="1"/>
        <v>0</v>
      </c>
    </row>
    <row r="91" spans="1:36" x14ac:dyDescent="0.25">
      <c r="A91" s="192">
        <v>83</v>
      </c>
      <c r="B91" s="110"/>
      <c r="C91" s="110"/>
      <c r="D91" s="66"/>
      <c r="E91" s="110"/>
      <c r="F91" s="67"/>
      <c r="G91" s="67"/>
      <c r="H91" s="193"/>
      <c r="I91" s="193"/>
      <c r="J91" s="193"/>
      <c r="K91" s="194"/>
      <c r="L91" s="67"/>
      <c r="M91" s="181"/>
      <c r="N91" s="181"/>
      <c r="O91" s="181"/>
      <c r="P91" s="181"/>
      <c r="Q91" s="181"/>
      <c r="R91" s="181"/>
      <c r="S91" s="181"/>
      <c r="T91" s="181"/>
      <c r="U91" s="181"/>
      <c r="V91" s="181"/>
      <c r="W91" s="181"/>
      <c r="X91" s="181"/>
      <c r="Y91" s="181"/>
      <c r="Z91" s="181"/>
      <c r="AA91" s="181"/>
      <c r="AB91" s="181"/>
      <c r="AC91" s="181"/>
      <c r="AD91" s="181"/>
      <c r="AE91" s="181"/>
      <c r="AF91" s="181"/>
      <c r="AG91" s="181"/>
      <c r="AH91" s="179">
        <f>'Training Plan'!V202</f>
        <v>0</v>
      </c>
      <c r="AI91" s="180">
        <f>IF('Training Plan'!V202&gt;0,IF('Training Plan'!V202&lt;=2000,'Training Plan'!V202,2000),0)</f>
        <v>0</v>
      </c>
      <c r="AJ91" s="204">
        <f t="shared" si="1"/>
        <v>0</v>
      </c>
    </row>
    <row r="92" spans="1:36" x14ac:dyDescent="0.25">
      <c r="A92" s="192">
        <v>84</v>
      </c>
      <c r="B92" s="110"/>
      <c r="C92" s="110"/>
      <c r="D92" s="66"/>
      <c r="E92" s="110"/>
      <c r="F92" s="67"/>
      <c r="G92" s="67"/>
      <c r="H92" s="193"/>
      <c r="I92" s="193"/>
      <c r="J92" s="193"/>
      <c r="K92" s="194"/>
      <c r="L92" s="67"/>
      <c r="M92" s="181"/>
      <c r="N92" s="181"/>
      <c r="O92" s="181"/>
      <c r="P92" s="181"/>
      <c r="Q92" s="181"/>
      <c r="R92" s="181"/>
      <c r="S92" s="181"/>
      <c r="T92" s="181"/>
      <c r="U92" s="181"/>
      <c r="V92" s="181"/>
      <c r="W92" s="181"/>
      <c r="X92" s="181"/>
      <c r="Y92" s="181"/>
      <c r="Z92" s="181"/>
      <c r="AA92" s="181"/>
      <c r="AB92" s="181"/>
      <c r="AC92" s="181"/>
      <c r="AD92" s="181"/>
      <c r="AE92" s="181"/>
      <c r="AF92" s="181"/>
      <c r="AG92" s="181"/>
      <c r="AH92" s="179">
        <f>'Training Plan'!V203</f>
        <v>0</v>
      </c>
      <c r="AI92" s="180">
        <f>IF('Training Plan'!V203&gt;0,IF('Training Plan'!V203&lt;=2000,'Training Plan'!V203,2000),0)</f>
        <v>0</v>
      </c>
      <c r="AJ92" s="204">
        <f t="shared" si="1"/>
        <v>0</v>
      </c>
    </row>
    <row r="93" spans="1:36" x14ac:dyDescent="0.25">
      <c r="A93" s="192">
        <v>85</v>
      </c>
      <c r="B93" s="110"/>
      <c r="C93" s="110"/>
      <c r="D93" s="66"/>
      <c r="E93" s="110"/>
      <c r="F93" s="67"/>
      <c r="G93" s="67"/>
      <c r="H93" s="193"/>
      <c r="I93" s="193"/>
      <c r="J93" s="193"/>
      <c r="K93" s="194"/>
      <c r="L93" s="67"/>
      <c r="M93" s="181"/>
      <c r="N93" s="181"/>
      <c r="O93" s="181"/>
      <c r="P93" s="181"/>
      <c r="Q93" s="181"/>
      <c r="R93" s="181"/>
      <c r="S93" s="181"/>
      <c r="T93" s="181"/>
      <c r="U93" s="181"/>
      <c r="V93" s="181"/>
      <c r="W93" s="181"/>
      <c r="X93" s="181"/>
      <c r="Y93" s="181"/>
      <c r="Z93" s="181"/>
      <c r="AA93" s="181"/>
      <c r="AB93" s="181"/>
      <c r="AC93" s="181"/>
      <c r="AD93" s="181"/>
      <c r="AE93" s="181"/>
      <c r="AF93" s="181"/>
      <c r="AG93" s="181"/>
      <c r="AH93" s="179">
        <f>'Training Plan'!V204</f>
        <v>0</v>
      </c>
      <c r="AI93" s="180">
        <f>IF('Training Plan'!V204&gt;0,IF('Training Plan'!V204&lt;=2000,'Training Plan'!V204,2000),0)</f>
        <v>0</v>
      </c>
      <c r="AJ93" s="204">
        <f t="shared" si="1"/>
        <v>0</v>
      </c>
    </row>
    <row r="94" spans="1:36" x14ac:dyDescent="0.25">
      <c r="A94" s="192">
        <v>86</v>
      </c>
      <c r="B94" s="110"/>
      <c r="C94" s="110"/>
      <c r="D94" s="66"/>
      <c r="E94" s="110"/>
      <c r="F94" s="67"/>
      <c r="G94" s="67"/>
      <c r="H94" s="193"/>
      <c r="I94" s="193"/>
      <c r="J94" s="193"/>
      <c r="K94" s="194"/>
      <c r="L94" s="67"/>
      <c r="M94" s="181"/>
      <c r="N94" s="181"/>
      <c r="O94" s="181"/>
      <c r="P94" s="181"/>
      <c r="Q94" s="181"/>
      <c r="R94" s="181"/>
      <c r="S94" s="181"/>
      <c r="T94" s="181"/>
      <c r="U94" s="181"/>
      <c r="V94" s="181"/>
      <c r="W94" s="181"/>
      <c r="X94" s="181"/>
      <c r="Y94" s="181"/>
      <c r="Z94" s="181"/>
      <c r="AA94" s="181"/>
      <c r="AB94" s="181"/>
      <c r="AC94" s="181"/>
      <c r="AD94" s="181"/>
      <c r="AE94" s="181"/>
      <c r="AF94" s="181"/>
      <c r="AG94" s="181"/>
      <c r="AH94" s="179">
        <f>'Training Plan'!V205</f>
        <v>0</v>
      </c>
      <c r="AI94" s="180">
        <f>IF('Training Plan'!V205&gt;0,IF('Training Plan'!V205&lt;=2000,'Training Plan'!V205,2000),0)</f>
        <v>0</v>
      </c>
      <c r="AJ94" s="204">
        <f t="shared" si="1"/>
        <v>0</v>
      </c>
    </row>
    <row r="95" spans="1:36" x14ac:dyDescent="0.25">
      <c r="A95" s="192">
        <v>87</v>
      </c>
      <c r="B95" s="110"/>
      <c r="C95" s="110"/>
      <c r="D95" s="66"/>
      <c r="E95" s="110"/>
      <c r="F95" s="67"/>
      <c r="G95" s="67"/>
      <c r="H95" s="193"/>
      <c r="I95" s="193"/>
      <c r="J95" s="193"/>
      <c r="K95" s="194"/>
      <c r="L95" s="67"/>
      <c r="M95" s="181"/>
      <c r="N95" s="181"/>
      <c r="O95" s="181"/>
      <c r="P95" s="181"/>
      <c r="Q95" s="181"/>
      <c r="R95" s="181"/>
      <c r="S95" s="181"/>
      <c r="T95" s="181"/>
      <c r="U95" s="181"/>
      <c r="V95" s="181"/>
      <c r="W95" s="181"/>
      <c r="X95" s="181"/>
      <c r="Y95" s="181"/>
      <c r="Z95" s="181"/>
      <c r="AA95" s="181"/>
      <c r="AB95" s="181"/>
      <c r="AC95" s="181"/>
      <c r="AD95" s="181"/>
      <c r="AE95" s="181"/>
      <c r="AF95" s="181"/>
      <c r="AG95" s="181"/>
      <c r="AH95" s="179">
        <f>'Training Plan'!V206</f>
        <v>0</v>
      </c>
      <c r="AI95" s="180">
        <f>IF('Training Plan'!V206&gt;0,IF('Training Plan'!V206&lt;=2000,'Training Plan'!V206,2000),0)</f>
        <v>0</v>
      </c>
      <c r="AJ95" s="204">
        <f t="shared" si="1"/>
        <v>0</v>
      </c>
    </row>
    <row r="96" spans="1:36" x14ac:dyDescent="0.25">
      <c r="A96" s="192">
        <v>88</v>
      </c>
      <c r="B96" s="110"/>
      <c r="C96" s="110"/>
      <c r="D96" s="66"/>
      <c r="E96" s="110"/>
      <c r="F96" s="67"/>
      <c r="G96" s="67"/>
      <c r="H96" s="193"/>
      <c r="I96" s="193"/>
      <c r="J96" s="193"/>
      <c r="K96" s="194"/>
      <c r="L96" s="67"/>
      <c r="M96" s="181"/>
      <c r="N96" s="181"/>
      <c r="O96" s="181"/>
      <c r="P96" s="181"/>
      <c r="Q96" s="181"/>
      <c r="R96" s="181"/>
      <c r="S96" s="181"/>
      <c r="T96" s="181"/>
      <c r="U96" s="181"/>
      <c r="V96" s="181"/>
      <c r="W96" s="181"/>
      <c r="X96" s="181"/>
      <c r="Y96" s="181"/>
      <c r="Z96" s="181"/>
      <c r="AA96" s="181"/>
      <c r="AB96" s="181"/>
      <c r="AC96" s="181"/>
      <c r="AD96" s="181"/>
      <c r="AE96" s="181"/>
      <c r="AF96" s="181"/>
      <c r="AG96" s="181"/>
      <c r="AH96" s="179">
        <f>'Training Plan'!V207</f>
        <v>0</v>
      </c>
      <c r="AI96" s="180">
        <f>IF('Training Plan'!V207&gt;0,IF('Training Plan'!V207&lt;=2000,'Training Plan'!V207,2000),0)</f>
        <v>0</v>
      </c>
      <c r="AJ96" s="204">
        <f t="shared" si="1"/>
        <v>0</v>
      </c>
    </row>
    <row r="97" spans="1:36" x14ac:dyDescent="0.25">
      <c r="A97" s="192">
        <v>89</v>
      </c>
      <c r="B97" s="110"/>
      <c r="C97" s="110"/>
      <c r="D97" s="66"/>
      <c r="E97" s="110"/>
      <c r="F97" s="67"/>
      <c r="G97" s="67"/>
      <c r="H97" s="193"/>
      <c r="I97" s="193"/>
      <c r="J97" s="193"/>
      <c r="K97" s="194"/>
      <c r="L97" s="67"/>
      <c r="M97" s="181"/>
      <c r="N97" s="181"/>
      <c r="O97" s="181"/>
      <c r="P97" s="181"/>
      <c r="Q97" s="181"/>
      <c r="R97" s="181"/>
      <c r="S97" s="181"/>
      <c r="T97" s="181"/>
      <c r="U97" s="181"/>
      <c r="V97" s="181"/>
      <c r="W97" s="181"/>
      <c r="X97" s="181"/>
      <c r="Y97" s="181"/>
      <c r="Z97" s="181"/>
      <c r="AA97" s="181"/>
      <c r="AB97" s="181"/>
      <c r="AC97" s="181"/>
      <c r="AD97" s="181"/>
      <c r="AE97" s="181"/>
      <c r="AF97" s="181"/>
      <c r="AG97" s="181"/>
      <c r="AH97" s="179">
        <f>'Training Plan'!V208</f>
        <v>0</v>
      </c>
      <c r="AI97" s="180">
        <f>IF('Training Plan'!V208&gt;0,IF('Training Plan'!V208&lt;=2000,'Training Plan'!V208,2000),0)</f>
        <v>0</v>
      </c>
      <c r="AJ97" s="204">
        <f t="shared" si="1"/>
        <v>0</v>
      </c>
    </row>
    <row r="98" spans="1:36" x14ac:dyDescent="0.25">
      <c r="A98" s="192">
        <v>90</v>
      </c>
      <c r="B98" s="110"/>
      <c r="C98" s="110"/>
      <c r="D98" s="66"/>
      <c r="E98" s="110"/>
      <c r="F98" s="67"/>
      <c r="G98" s="67"/>
      <c r="H98" s="193"/>
      <c r="I98" s="193"/>
      <c r="J98" s="193"/>
      <c r="K98" s="194"/>
      <c r="L98" s="67"/>
      <c r="M98" s="181"/>
      <c r="N98" s="181"/>
      <c r="O98" s="181"/>
      <c r="P98" s="181"/>
      <c r="Q98" s="181"/>
      <c r="R98" s="181"/>
      <c r="S98" s="181"/>
      <c r="T98" s="181"/>
      <c r="U98" s="181"/>
      <c r="V98" s="181"/>
      <c r="W98" s="181"/>
      <c r="X98" s="181"/>
      <c r="Y98" s="181"/>
      <c r="Z98" s="181"/>
      <c r="AA98" s="181"/>
      <c r="AB98" s="181"/>
      <c r="AC98" s="181"/>
      <c r="AD98" s="181"/>
      <c r="AE98" s="181"/>
      <c r="AF98" s="181"/>
      <c r="AG98" s="181"/>
      <c r="AH98" s="179">
        <f>'Training Plan'!V209</f>
        <v>0</v>
      </c>
      <c r="AI98" s="180">
        <f>IF('Training Plan'!V209&gt;0,IF('Training Plan'!V209&lt;=2000,'Training Plan'!V209,2000),0)</f>
        <v>0</v>
      </c>
      <c r="AJ98" s="204">
        <f t="shared" si="1"/>
        <v>0</v>
      </c>
    </row>
    <row r="99" spans="1:36" x14ac:dyDescent="0.25">
      <c r="A99" s="192">
        <v>91</v>
      </c>
      <c r="B99" s="110"/>
      <c r="C99" s="110"/>
      <c r="D99" s="66"/>
      <c r="E99" s="110"/>
      <c r="F99" s="67"/>
      <c r="G99" s="67"/>
      <c r="H99" s="193"/>
      <c r="I99" s="193"/>
      <c r="J99" s="193"/>
      <c r="K99" s="194"/>
      <c r="L99" s="67"/>
      <c r="M99" s="181"/>
      <c r="N99" s="181"/>
      <c r="O99" s="181"/>
      <c r="P99" s="181"/>
      <c r="Q99" s="181"/>
      <c r="R99" s="181"/>
      <c r="S99" s="181"/>
      <c r="T99" s="181"/>
      <c r="U99" s="181"/>
      <c r="V99" s="181"/>
      <c r="W99" s="181"/>
      <c r="X99" s="181"/>
      <c r="Y99" s="181"/>
      <c r="Z99" s="181"/>
      <c r="AA99" s="181"/>
      <c r="AB99" s="181"/>
      <c r="AC99" s="181"/>
      <c r="AD99" s="181"/>
      <c r="AE99" s="181"/>
      <c r="AF99" s="181"/>
      <c r="AG99" s="181"/>
      <c r="AH99" s="179">
        <f>'Training Plan'!V210</f>
        <v>0</v>
      </c>
      <c r="AI99" s="180">
        <f>IF('Training Plan'!V210&gt;0,IF('Training Plan'!V210&lt;=2000,'Training Plan'!V210,2000),0)</f>
        <v>0</v>
      </c>
      <c r="AJ99" s="204">
        <f t="shared" si="1"/>
        <v>0</v>
      </c>
    </row>
    <row r="100" spans="1:36" x14ac:dyDescent="0.25">
      <c r="A100" s="192">
        <v>92</v>
      </c>
      <c r="B100" s="110"/>
      <c r="C100" s="110"/>
      <c r="D100" s="66"/>
      <c r="E100" s="110"/>
      <c r="F100" s="67"/>
      <c r="G100" s="67"/>
      <c r="H100" s="193"/>
      <c r="I100" s="193"/>
      <c r="J100" s="193"/>
      <c r="K100" s="194"/>
      <c r="L100" s="67"/>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79">
        <f>'Training Plan'!V211</f>
        <v>0</v>
      </c>
      <c r="AI100" s="180">
        <f>IF('Training Plan'!V211&gt;0,IF('Training Plan'!V211&lt;=2000,'Training Plan'!V211,2000),0)</f>
        <v>0</v>
      </c>
      <c r="AJ100" s="204">
        <f t="shared" si="1"/>
        <v>0</v>
      </c>
    </row>
    <row r="101" spans="1:36" x14ac:dyDescent="0.25">
      <c r="A101" s="192">
        <v>93</v>
      </c>
      <c r="B101" s="110"/>
      <c r="C101" s="110"/>
      <c r="D101" s="66"/>
      <c r="E101" s="110"/>
      <c r="F101" s="67"/>
      <c r="G101" s="67"/>
      <c r="H101" s="193"/>
      <c r="I101" s="193"/>
      <c r="J101" s="193"/>
      <c r="K101" s="194"/>
      <c r="L101" s="67"/>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79">
        <f>'Training Plan'!V212</f>
        <v>0</v>
      </c>
      <c r="AI101" s="180">
        <f>IF('Training Plan'!V212&gt;0,IF('Training Plan'!V212&lt;=2000,'Training Plan'!V212,2000),0)</f>
        <v>0</v>
      </c>
      <c r="AJ101" s="204">
        <f t="shared" si="1"/>
        <v>0</v>
      </c>
    </row>
    <row r="102" spans="1:36" x14ac:dyDescent="0.25">
      <c r="A102" s="192">
        <v>94</v>
      </c>
      <c r="B102" s="110"/>
      <c r="C102" s="110"/>
      <c r="D102" s="66"/>
      <c r="E102" s="110"/>
      <c r="F102" s="67"/>
      <c r="G102" s="67"/>
      <c r="H102" s="193"/>
      <c r="I102" s="193"/>
      <c r="J102" s="193"/>
      <c r="K102" s="194"/>
      <c r="L102" s="67"/>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c r="AH102" s="179">
        <f>'Training Plan'!V213</f>
        <v>0</v>
      </c>
      <c r="AI102" s="180">
        <f>IF('Training Plan'!V213&gt;0,IF('Training Plan'!V213&lt;=2000,'Training Plan'!V213,2000),0)</f>
        <v>0</v>
      </c>
      <c r="AJ102" s="204">
        <f t="shared" si="1"/>
        <v>0</v>
      </c>
    </row>
    <row r="103" spans="1:36" x14ac:dyDescent="0.25">
      <c r="A103" s="192">
        <v>95</v>
      </c>
      <c r="B103" s="110"/>
      <c r="C103" s="110"/>
      <c r="D103" s="66"/>
      <c r="E103" s="110"/>
      <c r="F103" s="67"/>
      <c r="G103" s="67"/>
      <c r="H103" s="193"/>
      <c r="I103" s="193"/>
      <c r="J103" s="193"/>
      <c r="K103" s="194"/>
      <c r="L103" s="67"/>
      <c r="M103" s="181"/>
      <c r="N103" s="181"/>
      <c r="O103" s="181"/>
      <c r="P103" s="181"/>
      <c r="Q103" s="181"/>
      <c r="R103" s="181"/>
      <c r="S103" s="181"/>
      <c r="T103" s="181"/>
      <c r="U103" s="181"/>
      <c r="V103" s="181"/>
      <c r="W103" s="181"/>
      <c r="X103" s="181"/>
      <c r="Y103" s="181"/>
      <c r="Z103" s="181"/>
      <c r="AA103" s="181"/>
      <c r="AB103" s="181"/>
      <c r="AC103" s="181"/>
      <c r="AD103" s="181"/>
      <c r="AE103" s="181"/>
      <c r="AF103" s="181"/>
      <c r="AG103" s="181"/>
      <c r="AH103" s="179">
        <f>'Training Plan'!V214</f>
        <v>0</v>
      </c>
      <c r="AI103" s="180">
        <f>IF('Training Plan'!V214&gt;0,IF('Training Plan'!V214&lt;=2000,'Training Plan'!V214,2000),0)</f>
        <v>0</v>
      </c>
      <c r="AJ103" s="204">
        <f t="shared" si="1"/>
        <v>0</v>
      </c>
    </row>
    <row r="104" spans="1:36" x14ac:dyDescent="0.25">
      <c r="A104" s="192">
        <v>96</v>
      </c>
      <c r="B104" s="110"/>
      <c r="C104" s="110"/>
      <c r="D104" s="66"/>
      <c r="E104" s="110"/>
      <c r="F104" s="67"/>
      <c r="G104" s="67"/>
      <c r="H104" s="193"/>
      <c r="I104" s="193"/>
      <c r="J104" s="193"/>
      <c r="K104" s="194"/>
      <c r="L104" s="67"/>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79">
        <f>'Training Plan'!V215</f>
        <v>0</v>
      </c>
      <c r="AI104" s="180">
        <f>IF('Training Plan'!V215&gt;0,IF('Training Plan'!V215&lt;=2000,'Training Plan'!V215,2000),0)</f>
        <v>0</v>
      </c>
      <c r="AJ104" s="204">
        <f t="shared" si="1"/>
        <v>0</v>
      </c>
    </row>
    <row r="105" spans="1:36" x14ac:dyDescent="0.25">
      <c r="A105" s="192">
        <v>97</v>
      </c>
      <c r="B105" s="110"/>
      <c r="C105" s="110"/>
      <c r="D105" s="66"/>
      <c r="E105" s="110"/>
      <c r="F105" s="67"/>
      <c r="G105" s="67"/>
      <c r="H105" s="193"/>
      <c r="I105" s="193"/>
      <c r="J105" s="193"/>
      <c r="K105" s="194"/>
      <c r="L105" s="67"/>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79">
        <f>'Training Plan'!V216</f>
        <v>0</v>
      </c>
      <c r="AI105" s="180">
        <f>IF('Training Plan'!V216&gt;0,IF('Training Plan'!V216&lt;=2000,'Training Plan'!V216,2000),0)</f>
        <v>0</v>
      </c>
      <c r="AJ105" s="204">
        <f t="shared" si="1"/>
        <v>0</v>
      </c>
    </row>
    <row r="106" spans="1:36" x14ac:dyDescent="0.25">
      <c r="A106" s="192">
        <v>98</v>
      </c>
      <c r="B106" s="110"/>
      <c r="C106" s="110"/>
      <c r="D106" s="66"/>
      <c r="E106" s="110"/>
      <c r="F106" s="67"/>
      <c r="G106" s="67"/>
      <c r="H106" s="193"/>
      <c r="I106" s="193"/>
      <c r="J106" s="193"/>
      <c r="K106" s="194"/>
      <c r="L106" s="67"/>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c r="AH106" s="179">
        <f>'Training Plan'!V217</f>
        <v>0</v>
      </c>
      <c r="AI106" s="180">
        <f>IF('Training Plan'!V217&gt;0,IF('Training Plan'!V217&lt;=2000,'Training Plan'!V217,2000),0)</f>
        <v>0</v>
      </c>
      <c r="AJ106" s="204">
        <f t="shared" si="1"/>
        <v>0</v>
      </c>
    </row>
    <row r="107" spans="1:36" x14ac:dyDescent="0.25">
      <c r="A107" s="192">
        <v>99</v>
      </c>
      <c r="B107" s="110"/>
      <c r="C107" s="110"/>
      <c r="D107" s="66"/>
      <c r="E107" s="110"/>
      <c r="F107" s="67"/>
      <c r="G107" s="67"/>
      <c r="H107" s="193"/>
      <c r="I107" s="193"/>
      <c r="J107" s="193"/>
      <c r="K107" s="194"/>
      <c r="L107" s="67"/>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79">
        <f>'Training Plan'!V218</f>
        <v>0</v>
      </c>
      <c r="AI107" s="180">
        <f>IF('Training Plan'!V218&gt;0,IF('Training Plan'!V218&lt;=2000,'Training Plan'!V218,2000),0)</f>
        <v>0</v>
      </c>
      <c r="AJ107" s="204">
        <f t="shared" si="1"/>
        <v>0</v>
      </c>
    </row>
    <row r="108" spans="1:36" x14ac:dyDescent="0.25">
      <c r="A108" s="192">
        <v>100</v>
      </c>
      <c r="B108" s="110"/>
      <c r="C108" s="110"/>
      <c r="D108" s="66"/>
      <c r="E108" s="110"/>
      <c r="F108" s="67"/>
      <c r="G108" s="67"/>
      <c r="H108" s="193"/>
      <c r="I108" s="193"/>
      <c r="J108" s="193"/>
      <c r="K108" s="194"/>
      <c r="L108" s="67"/>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79">
        <f>'Training Plan'!V219</f>
        <v>0</v>
      </c>
      <c r="AI108" s="180">
        <f>IF('Training Plan'!V219&gt;0,IF('Training Plan'!V219&lt;=2000,'Training Plan'!V219,2000),0)</f>
        <v>0</v>
      </c>
      <c r="AJ108" s="204">
        <f t="shared" si="1"/>
        <v>0</v>
      </c>
    </row>
    <row r="109" spans="1:36" x14ac:dyDescent="0.25">
      <c r="A109" s="192">
        <v>101</v>
      </c>
      <c r="B109" s="110"/>
      <c r="C109" s="110"/>
      <c r="D109" s="66"/>
      <c r="E109" s="110"/>
      <c r="F109" s="67"/>
      <c r="G109" s="67"/>
      <c r="H109" s="193"/>
      <c r="I109" s="193"/>
      <c r="J109" s="193"/>
      <c r="K109" s="194"/>
      <c r="L109" s="67"/>
      <c r="M109" s="181"/>
      <c r="N109" s="181"/>
      <c r="O109" s="181"/>
      <c r="P109" s="181"/>
      <c r="Q109" s="181"/>
      <c r="R109" s="181"/>
      <c r="S109" s="181"/>
      <c r="T109" s="181"/>
      <c r="U109" s="181"/>
      <c r="V109" s="181"/>
      <c r="W109" s="181"/>
      <c r="X109" s="181"/>
      <c r="Y109" s="181"/>
      <c r="Z109" s="181"/>
      <c r="AA109" s="181"/>
      <c r="AB109" s="181"/>
      <c r="AC109" s="181"/>
      <c r="AD109" s="181"/>
      <c r="AE109" s="181"/>
      <c r="AF109" s="181"/>
      <c r="AG109" s="181"/>
      <c r="AH109" s="179">
        <f>'Training Plan'!V220</f>
        <v>0</v>
      </c>
      <c r="AI109" s="180">
        <f>IF('Training Plan'!V220&gt;0,IF('Training Plan'!V220&lt;=2000,'Training Plan'!V220,2000),0)</f>
        <v>0</v>
      </c>
      <c r="AJ109" s="204">
        <f t="shared" si="1"/>
        <v>0</v>
      </c>
    </row>
    <row r="110" spans="1:36" x14ac:dyDescent="0.25">
      <c r="A110" s="192">
        <v>102</v>
      </c>
      <c r="B110" s="110"/>
      <c r="C110" s="110"/>
      <c r="D110" s="66"/>
      <c r="E110" s="110"/>
      <c r="F110" s="67"/>
      <c r="G110" s="67"/>
      <c r="H110" s="193"/>
      <c r="I110" s="193"/>
      <c r="J110" s="193"/>
      <c r="K110" s="194"/>
      <c r="L110" s="67"/>
      <c r="M110" s="181"/>
      <c r="N110" s="181"/>
      <c r="O110" s="181"/>
      <c r="P110" s="181"/>
      <c r="Q110" s="181"/>
      <c r="R110" s="181"/>
      <c r="S110" s="181"/>
      <c r="T110" s="181"/>
      <c r="U110" s="181"/>
      <c r="V110" s="181"/>
      <c r="W110" s="181"/>
      <c r="X110" s="181"/>
      <c r="Y110" s="181"/>
      <c r="Z110" s="181"/>
      <c r="AA110" s="181"/>
      <c r="AB110" s="181"/>
      <c r="AC110" s="181"/>
      <c r="AD110" s="181"/>
      <c r="AE110" s="181"/>
      <c r="AF110" s="181"/>
      <c r="AG110" s="181"/>
      <c r="AH110" s="179">
        <f>'Training Plan'!V221</f>
        <v>0</v>
      </c>
      <c r="AI110" s="180">
        <f>IF('Training Plan'!V221&gt;0,IF('Training Plan'!V221&lt;=2000,'Training Plan'!V221,2000),0)</f>
        <v>0</v>
      </c>
      <c r="AJ110" s="204">
        <f t="shared" si="1"/>
        <v>0</v>
      </c>
    </row>
    <row r="111" spans="1:36" x14ac:dyDescent="0.25">
      <c r="A111" s="192">
        <v>103</v>
      </c>
      <c r="B111" s="110"/>
      <c r="C111" s="110"/>
      <c r="D111" s="66"/>
      <c r="E111" s="110"/>
      <c r="F111" s="67"/>
      <c r="G111" s="67"/>
      <c r="H111" s="193"/>
      <c r="I111" s="193"/>
      <c r="J111" s="193"/>
      <c r="K111" s="194"/>
      <c r="L111" s="67"/>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79">
        <f>'Training Plan'!V222</f>
        <v>0</v>
      </c>
      <c r="AI111" s="180">
        <f>IF('Training Plan'!V222&gt;0,IF('Training Plan'!V222&lt;=2000,'Training Plan'!V222,2000),0)</f>
        <v>0</v>
      </c>
      <c r="AJ111" s="204">
        <f t="shared" si="1"/>
        <v>0</v>
      </c>
    </row>
    <row r="112" spans="1:36" x14ac:dyDescent="0.25">
      <c r="A112" s="192">
        <v>104</v>
      </c>
      <c r="B112" s="110"/>
      <c r="C112" s="110"/>
      <c r="D112" s="66"/>
      <c r="E112" s="110"/>
      <c r="F112" s="67"/>
      <c r="G112" s="67"/>
      <c r="H112" s="193"/>
      <c r="I112" s="193"/>
      <c r="J112" s="193"/>
      <c r="K112" s="194"/>
      <c r="L112" s="67"/>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79">
        <f>'Training Plan'!V223</f>
        <v>0</v>
      </c>
      <c r="AI112" s="180">
        <f>IF('Training Plan'!V223&gt;0,IF('Training Plan'!V223&lt;=2000,'Training Plan'!V223,2000),0)</f>
        <v>0</v>
      </c>
      <c r="AJ112" s="204">
        <f t="shared" si="1"/>
        <v>0</v>
      </c>
    </row>
    <row r="113" spans="1:36" x14ac:dyDescent="0.25">
      <c r="A113" s="192">
        <v>105</v>
      </c>
      <c r="B113" s="110"/>
      <c r="C113" s="110"/>
      <c r="D113" s="66"/>
      <c r="E113" s="110"/>
      <c r="F113" s="67"/>
      <c r="G113" s="67"/>
      <c r="H113" s="193"/>
      <c r="I113" s="193"/>
      <c r="J113" s="193"/>
      <c r="K113" s="194"/>
      <c r="L113" s="67"/>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79">
        <f>'Training Plan'!V224</f>
        <v>0</v>
      </c>
      <c r="AI113" s="180">
        <f>IF('Training Plan'!V224&gt;0,IF('Training Plan'!V224&lt;=2000,'Training Plan'!V224,2000),0)</f>
        <v>0</v>
      </c>
      <c r="AJ113" s="204">
        <f t="shared" si="1"/>
        <v>0</v>
      </c>
    </row>
    <row r="114" spans="1:36" x14ac:dyDescent="0.25">
      <c r="A114" s="192">
        <v>106</v>
      </c>
      <c r="B114" s="110"/>
      <c r="C114" s="110"/>
      <c r="D114" s="66"/>
      <c r="E114" s="110"/>
      <c r="F114" s="67"/>
      <c r="G114" s="67"/>
      <c r="H114" s="193"/>
      <c r="I114" s="193"/>
      <c r="J114" s="193"/>
      <c r="K114" s="194"/>
      <c r="L114" s="67"/>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79">
        <f>'Training Plan'!V225</f>
        <v>0</v>
      </c>
      <c r="AI114" s="180">
        <f>IF('Training Plan'!V225&gt;0,IF('Training Plan'!V225&lt;=2000,'Training Plan'!V225,2000),0)</f>
        <v>0</v>
      </c>
      <c r="AJ114" s="204">
        <f t="shared" si="1"/>
        <v>0</v>
      </c>
    </row>
    <row r="115" spans="1:36" x14ac:dyDescent="0.25">
      <c r="A115" s="192">
        <v>107</v>
      </c>
      <c r="B115" s="110"/>
      <c r="C115" s="110"/>
      <c r="D115" s="66"/>
      <c r="E115" s="110"/>
      <c r="F115" s="67"/>
      <c r="G115" s="67"/>
      <c r="H115" s="193"/>
      <c r="I115" s="193"/>
      <c r="J115" s="193"/>
      <c r="K115" s="194"/>
      <c r="L115" s="67"/>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79">
        <f>'Training Plan'!V226</f>
        <v>0</v>
      </c>
      <c r="AI115" s="180">
        <f>IF('Training Plan'!V226&gt;0,IF('Training Plan'!V226&lt;=2000,'Training Plan'!V226,2000),0)</f>
        <v>0</v>
      </c>
      <c r="AJ115" s="204">
        <f t="shared" si="1"/>
        <v>0</v>
      </c>
    </row>
    <row r="116" spans="1:36" x14ac:dyDescent="0.25">
      <c r="A116" s="192">
        <v>108</v>
      </c>
      <c r="B116" s="110"/>
      <c r="C116" s="110"/>
      <c r="D116" s="66"/>
      <c r="E116" s="110"/>
      <c r="F116" s="67"/>
      <c r="G116" s="67"/>
      <c r="H116" s="193"/>
      <c r="I116" s="193"/>
      <c r="J116" s="193"/>
      <c r="K116" s="194"/>
      <c r="L116" s="67"/>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79">
        <f>'Training Plan'!V227</f>
        <v>0</v>
      </c>
      <c r="AI116" s="180">
        <f>IF('Training Plan'!V227&gt;0,IF('Training Plan'!V227&lt;=2000,'Training Plan'!V227,2000),0)</f>
        <v>0</v>
      </c>
      <c r="AJ116" s="204">
        <f t="shared" si="1"/>
        <v>0</v>
      </c>
    </row>
    <row r="117" spans="1:36" x14ac:dyDescent="0.25">
      <c r="A117" s="192">
        <v>109</v>
      </c>
      <c r="B117" s="110"/>
      <c r="C117" s="110"/>
      <c r="D117" s="66"/>
      <c r="E117" s="110"/>
      <c r="F117" s="67"/>
      <c r="G117" s="67"/>
      <c r="H117" s="193"/>
      <c r="I117" s="193"/>
      <c r="J117" s="193"/>
      <c r="K117" s="194"/>
      <c r="L117" s="67"/>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79">
        <f>'Training Plan'!V228</f>
        <v>0</v>
      </c>
      <c r="AI117" s="180">
        <f>IF('Training Plan'!V228&gt;0,IF('Training Plan'!V228&lt;=2000,'Training Plan'!V228,2000),0)</f>
        <v>0</v>
      </c>
      <c r="AJ117" s="204">
        <f t="shared" si="1"/>
        <v>0</v>
      </c>
    </row>
    <row r="118" spans="1:36" x14ac:dyDescent="0.25">
      <c r="A118" s="192">
        <v>110</v>
      </c>
      <c r="B118" s="110"/>
      <c r="C118" s="110"/>
      <c r="D118" s="66"/>
      <c r="E118" s="110"/>
      <c r="F118" s="67"/>
      <c r="G118" s="67"/>
      <c r="H118" s="193"/>
      <c r="I118" s="193"/>
      <c r="J118" s="193"/>
      <c r="K118" s="194"/>
      <c r="L118" s="67"/>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c r="AH118" s="179">
        <f>'Training Plan'!V229</f>
        <v>0</v>
      </c>
      <c r="AI118" s="180">
        <f>IF('Training Plan'!V229&gt;0,IF('Training Plan'!V229&lt;=2000,'Training Plan'!V229,2000),0)</f>
        <v>0</v>
      </c>
      <c r="AJ118" s="204">
        <f t="shared" si="1"/>
        <v>0</v>
      </c>
    </row>
    <row r="119" spans="1:36" x14ac:dyDescent="0.25">
      <c r="A119" s="192">
        <v>111</v>
      </c>
      <c r="B119" s="110"/>
      <c r="C119" s="110"/>
      <c r="D119" s="66"/>
      <c r="E119" s="110"/>
      <c r="F119" s="67"/>
      <c r="G119" s="67"/>
      <c r="H119" s="193"/>
      <c r="I119" s="193"/>
      <c r="J119" s="193"/>
      <c r="K119" s="194"/>
      <c r="L119" s="67"/>
      <c r="M119" s="181"/>
      <c r="N119" s="181"/>
      <c r="O119" s="181"/>
      <c r="P119" s="181"/>
      <c r="Q119" s="181"/>
      <c r="R119" s="181"/>
      <c r="S119" s="181"/>
      <c r="T119" s="181"/>
      <c r="U119" s="181"/>
      <c r="V119" s="181"/>
      <c r="W119" s="181"/>
      <c r="X119" s="181"/>
      <c r="Y119" s="181"/>
      <c r="Z119" s="181"/>
      <c r="AA119" s="181"/>
      <c r="AB119" s="181"/>
      <c r="AC119" s="181"/>
      <c r="AD119" s="181"/>
      <c r="AE119" s="181"/>
      <c r="AF119" s="181"/>
      <c r="AG119" s="181"/>
      <c r="AH119" s="179">
        <f>'Training Plan'!V230</f>
        <v>0</v>
      </c>
      <c r="AI119" s="180">
        <f>IF('Training Plan'!V230&gt;0,IF('Training Plan'!V230&lt;=2000,'Training Plan'!V230,2000),0)</f>
        <v>0</v>
      </c>
      <c r="AJ119" s="204">
        <f t="shared" si="1"/>
        <v>0</v>
      </c>
    </row>
    <row r="120" spans="1:36" x14ac:dyDescent="0.25">
      <c r="A120" s="192">
        <v>112</v>
      </c>
      <c r="B120" s="110"/>
      <c r="C120" s="110"/>
      <c r="D120" s="66"/>
      <c r="E120" s="110"/>
      <c r="F120" s="67"/>
      <c r="G120" s="67"/>
      <c r="H120" s="193"/>
      <c r="I120" s="193"/>
      <c r="J120" s="193"/>
      <c r="K120" s="194"/>
      <c r="L120" s="67"/>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79">
        <f>'Training Plan'!V231</f>
        <v>0</v>
      </c>
      <c r="AI120" s="180">
        <f>IF('Training Plan'!V231&gt;0,IF('Training Plan'!V231&lt;=2000,'Training Plan'!V231,2000),0)</f>
        <v>0</v>
      </c>
      <c r="AJ120" s="204">
        <f t="shared" si="1"/>
        <v>0</v>
      </c>
    </row>
    <row r="121" spans="1:36" x14ac:dyDescent="0.25">
      <c r="A121" s="192">
        <v>113</v>
      </c>
      <c r="B121" s="110"/>
      <c r="C121" s="110"/>
      <c r="D121" s="66"/>
      <c r="E121" s="110"/>
      <c r="F121" s="67"/>
      <c r="G121" s="67"/>
      <c r="H121" s="193"/>
      <c r="I121" s="193"/>
      <c r="J121" s="193"/>
      <c r="K121" s="194"/>
      <c r="L121" s="67"/>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79">
        <f>'Training Plan'!V232</f>
        <v>0</v>
      </c>
      <c r="AI121" s="180">
        <f>IF('Training Plan'!V232&gt;0,IF('Training Plan'!V232&lt;=2000,'Training Plan'!V232,2000),0)</f>
        <v>0</v>
      </c>
      <c r="AJ121" s="204">
        <f t="shared" si="1"/>
        <v>0</v>
      </c>
    </row>
    <row r="122" spans="1:36" x14ac:dyDescent="0.25">
      <c r="A122" s="192">
        <v>114</v>
      </c>
      <c r="B122" s="110"/>
      <c r="C122" s="110"/>
      <c r="D122" s="66"/>
      <c r="E122" s="110"/>
      <c r="F122" s="67"/>
      <c r="G122" s="67"/>
      <c r="H122" s="193"/>
      <c r="I122" s="193"/>
      <c r="J122" s="193"/>
      <c r="K122" s="194"/>
      <c r="L122" s="67"/>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c r="AH122" s="179">
        <f>'Training Plan'!V233</f>
        <v>0</v>
      </c>
      <c r="AI122" s="180">
        <f>IF('Training Plan'!V233&gt;0,IF('Training Plan'!V233&lt;=2000,'Training Plan'!V233,2000),0)</f>
        <v>0</v>
      </c>
      <c r="AJ122" s="204">
        <f t="shared" si="1"/>
        <v>0</v>
      </c>
    </row>
    <row r="123" spans="1:36" x14ac:dyDescent="0.25">
      <c r="A123" s="192">
        <v>115</v>
      </c>
      <c r="B123" s="110"/>
      <c r="C123" s="110"/>
      <c r="D123" s="66"/>
      <c r="E123" s="110"/>
      <c r="F123" s="67"/>
      <c r="G123" s="67"/>
      <c r="H123" s="193"/>
      <c r="I123" s="193"/>
      <c r="J123" s="193"/>
      <c r="K123" s="194"/>
      <c r="L123" s="67"/>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79">
        <f>'Training Plan'!V234</f>
        <v>0</v>
      </c>
      <c r="AI123" s="180">
        <f>IF('Training Plan'!V234&gt;0,IF('Training Plan'!V234&lt;=2000,'Training Plan'!V234,2000),0)</f>
        <v>0</v>
      </c>
      <c r="AJ123" s="204">
        <f t="shared" si="1"/>
        <v>0</v>
      </c>
    </row>
    <row r="124" spans="1:36" x14ac:dyDescent="0.25">
      <c r="A124" s="192">
        <v>116</v>
      </c>
      <c r="B124" s="110"/>
      <c r="C124" s="110"/>
      <c r="D124" s="66"/>
      <c r="E124" s="110"/>
      <c r="F124" s="67"/>
      <c r="G124" s="67"/>
      <c r="H124" s="193"/>
      <c r="I124" s="193"/>
      <c r="J124" s="193"/>
      <c r="K124" s="194"/>
      <c r="L124" s="67"/>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79">
        <f>'Training Plan'!V235</f>
        <v>0</v>
      </c>
      <c r="AI124" s="180">
        <f>IF('Training Plan'!V235&gt;0,IF('Training Plan'!V235&lt;=2000,'Training Plan'!V235,2000),0)</f>
        <v>0</v>
      </c>
      <c r="AJ124" s="204">
        <f t="shared" si="1"/>
        <v>0</v>
      </c>
    </row>
    <row r="125" spans="1:36" x14ac:dyDescent="0.25">
      <c r="A125" s="192">
        <v>117</v>
      </c>
      <c r="B125" s="110"/>
      <c r="C125" s="110"/>
      <c r="D125" s="66"/>
      <c r="E125" s="110"/>
      <c r="F125" s="67"/>
      <c r="G125" s="67"/>
      <c r="H125" s="193"/>
      <c r="I125" s="193"/>
      <c r="J125" s="193"/>
      <c r="K125" s="194"/>
      <c r="L125" s="67"/>
      <c r="M125" s="181"/>
      <c r="N125" s="181"/>
      <c r="O125" s="181"/>
      <c r="P125" s="181"/>
      <c r="Q125" s="181"/>
      <c r="R125" s="181"/>
      <c r="S125" s="181"/>
      <c r="T125" s="181"/>
      <c r="U125" s="181"/>
      <c r="V125" s="181"/>
      <c r="W125" s="181"/>
      <c r="X125" s="181"/>
      <c r="Y125" s="181"/>
      <c r="Z125" s="181"/>
      <c r="AA125" s="181"/>
      <c r="AB125" s="181"/>
      <c r="AC125" s="181"/>
      <c r="AD125" s="181"/>
      <c r="AE125" s="181"/>
      <c r="AF125" s="181"/>
      <c r="AG125" s="181"/>
      <c r="AH125" s="179">
        <f>'Training Plan'!V236</f>
        <v>0</v>
      </c>
      <c r="AI125" s="180">
        <f>IF('Training Plan'!V236&gt;0,IF('Training Plan'!V236&lt;=2000,'Training Plan'!V236,2000),0)</f>
        <v>0</v>
      </c>
      <c r="AJ125" s="204">
        <f t="shared" si="1"/>
        <v>0</v>
      </c>
    </row>
    <row r="126" spans="1:36" x14ac:dyDescent="0.25">
      <c r="A126" s="192">
        <v>118</v>
      </c>
      <c r="B126" s="110"/>
      <c r="C126" s="110"/>
      <c r="D126" s="66"/>
      <c r="E126" s="110"/>
      <c r="F126" s="67"/>
      <c r="G126" s="67"/>
      <c r="H126" s="193"/>
      <c r="I126" s="193"/>
      <c r="J126" s="193"/>
      <c r="K126" s="194"/>
      <c r="L126" s="67"/>
      <c r="M126" s="181"/>
      <c r="N126" s="181"/>
      <c r="O126" s="181"/>
      <c r="P126" s="181"/>
      <c r="Q126" s="181"/>
      <c r="R126" s="181"/>
      <c r="S126" s="181"/>
      <c r="T126" s="181"/>
      <c r="U126" s="181"/>
      <c r="V126" s="181"/>
      <c r="W126" s="181"/>
      <c r="X126" s="181"/>
      <c r="Y126" s="181"/>
      <c r="Z126" s="181"/>
      <c r="AA126" s="181"/>
      <c r="AB126" s="181"/>
      <c r="AC126" s="181"/>
      <c r="AD126" s="181"/>
      <c r="AE126" s="181"/>
      <c r="AF126" s="181"/>
      <c r="AG126" s="181"/>
      <c r="AH126" s="179">
        <f>'Training Plan'!V237</f>
        <v>0</v>
      </c>
      <c r="AI126" s="180">
        <f>IF('Training Plan'!V237&gt;0,IF('Training Plan'!V237&lt;=2000,'Training Plan'!V237,2000),0)</f>
        <v>0</v>
      </c>
      <c r="AJ126" s="204">
        <f t="shared" si="1"/>
        <v>0</v>
      </c>
    </row>
    <row r="127" spans="1:36" x14ac:dyDescent="0.25">
      <c r="A127" s="192">
        <v>119</v>
      </c>
      <c r="B127" s="110"/>
      <c r="C127" s="110"/>
      <c r="D127" s="66"/>
      <c r="E127" s="110"/>
      <c r="F127" s="67"/>
      <c r="G127" s="67"/>
      <c r="H127" s="193"/>
      <c r="I127" s="193"/>
      <c r="J127" s="193"/>
      <c r="K127" s="194"/>
      <c r="L127" s="67"/>
      <c r="M127" s="181"/>
      <c r="N127" s="181"/>
      <c r="O127" s="181"/>
      <c r="P127" s="181"/>
      <c r="Q127" s="181"/>
      <c r="R127" s="181"/>
      <c r="S127" s="181"/>
      <c r="T127" s="181"/>
      <c r="U127" s="181"/>
      <c r="V127" s="181"/>
      <c r="W127" s="181"/>
      <c r="X127" s="181"/>
      <c r="Y127" s="181"/>
      <c r="Z127" s="181"/>
      <c r="AA127" s="181"/>
      <c r="AB127" s="181"/>
      <c r="AC127" s="181"/>
      <c r="AD127" s="181"/>
      <c r="AE127" s="181"/>
      <c r="AF127" s="181"/>
      <c r="AG127" s="181"/>
      <c r="AH127" s="179">
        <f>'Training Plan'!V238</f>
        <v>0</v>
      </c>
      <c r="AI127" s="180">
        <f>IF('Training Plan'!V238&gt;0,IF('Training Plan'!V238&lt;=2000,'Training Plan'!V238,2000),0)</f>
        <v>0</v>
      </c>
      <c r="AJ127" s="204">
        <f t="shared" si="1"/>
        <v>0</v>
      </c>
    </row>
    <row r="128" spans="1:36" x14ac:dyDescent="0.25">
      <c r="A128" s="192">
        <v>120</v>
      </c>
      <c r="B128" s="110"/>
      <c r="C128" s="110"/>
      <c r="D128" s="66"/>
      <c r="E128" s="110"/>
      <c r="F128" s="67"/>
      <c r="G128" s="67"/>
      <c r="H128" s="193"/>
      <c r="I128" s="193"/>
      <c r="J128" s="193"/>
      <c r="K128" s="194"/>
      <c r="L128" s="67"/>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c r="AH128" s="179">
        <f>'Training Plan'!V239</f>
        <v>0</v>
      </c>
      <c r="AI128" s="180">
        <f>IF('Training Plan'!V239&gt;0,IF('Training Plan'!V239&lt;=2000,'Training Plan'!V239,2000),0)</f>
        <v>0</v>
      </c>
      <c r="AJ128" s="204">
        <f t="shared" si="1"/>
        <v>0</v>
      </c>
    </row>
    <row r="129" spans="1:36" x14ac:dyDescent="0.25">
      <c r="A129" s="192">
        <v>121</v>
      </c>
      <c r="B129" s="110"/>
      <c r="C129" s="110"/>
      <c r="D129" s="66"/>
      <c r="E129" s="110"/>
      <c r="F129" s="67"/>
      <c r="G129" s="67"/>
      <c r="H129" s="193"/>
      <c r="I129" s="193"/>
      <c r="J129" s="193"/>
      <c r="K129" s="194"/>
      <c r="L129" s="67"/>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79">
        <f>'Training Plan'!V240</f>
        <v>0</v>
      </c>
      <c r="AI129" s="180">
        <f>IF('Training Plan'!V240&gt;0,IF('Training Plan'!V240&lt;=2000,'Training Plan'!V240,2000),0)</f>
        <v>0</v>
      </c>
      <c r="AJ129" s="204">
        <f t="shared" si="1"/>
        <v>0</v>
      </c>
    </row>
    <row r="130" spans="1:36" x14ac:dyDescent="0.25">
      <c r="A130" s="192">
        <v>122</v>
      </c>
      <c r="B130" s="110"/>
      <c r="C130" s="110"/>
      <c r="D130" s="66"/>
      <c r="E130" s="110"/>
      <c r="F130" s="67"/>
      <c r="G130" s="67"/>
      <c r="H130" s="193"/>
      <c r="I130" s="193"/>
      <c r="J130" s="193"/>
      <c r="K130" s="194"/>
      <c r="L130" s="67"/>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79">
        <f>'Training Plan'!V241</f>
        <v>0</v>
      </c>
      <c r="AI130" s="180">
        <f>IF('Training Plan'!V241&gt;0,IF('Training Plan'!V241&lt;=2000,'Training Plan'!V241,2000),0)</f>
        <v>0</v>
      </c>
      <c r="AJ130" s="204">
        <f t="shared" si="1"/>
        <v>0</v>
      </c>
    </row>
    <row r="131" spans="1:36" x14ac:dyDescent="0.25">
      <c r="A131" s="192">
        <v>123</v>
      </c>
      <c r="B131" s="110"/>
      <c r="C131" s="110"/>
      <c r="D131" s="66"/>
      <c r="E131" s="110"/>
      <c r="F131" s="67"/>
      <c r="G131" s="67"/>
      <c r="H131" s="193"/>
      <c r="I131" s="193"/>
      <c r="J131" s="193"/>
      <c r="K131" s="194"/>
      <c r="L131" s="67"/>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79">
        <f>'Training Plan'!V242</f>
        <v>0</v>
      </c>
      <c r="AI131" s="180">
        <f>IF('Training Plan'!V242&gt;0,IF('Training Plan'!V242&lt;=2000,'Training Plan'!V242,2000),0)</f>
        <v>0</v>
      </c>
      <c r="AJ131" s="204">
        <f t="shared" si="1"/>
        <v>0</v>
      </c>
    </row>
    <row r="132" spans="1:36" x14ac:dyDescent="0.25">
      <c r="A132" s="192">
        <v>124</v>
      </c>
      <c r="B132" s="110"/>
      <c r="C132" s="110"/>
      <c r="D132" s="66"/>
      <c r="E132" s="110"/>
      <c r="F132" s="67"/>
      <c r="G132" s="67"/>
      <c r="H132" s="193"/>
      <c r="I132" s="193"/>
      <c r="J132" s="193"/>
      <c r="K132" s="194"/>
      <c r="L132" s="67"/>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79">
        <f>'Training Plan'!V243</f>
        <v>0</v>
      </c>
      <c r="AI132" s="180">
        <f>IF('Training Plan'!V243&gt;0,IF('Training Plan'!V243&lt;=2000,'Training Plan'!V243,2000),0)</f>
        <v>0</v>
      </c>
      <c r="AJ132" s="204">
        <f t="shared" si="1"/>
        <v>0</v>
      </c>
    </row>
    <row r="133" spans="1:36" x14ac:dyDescent="0.25">
      <c r="A133" s="192">
        <v>125</v>
      </c>
      <c r="B133" s="110"/>
      <c r="C133" s="110"/>
      <c r="D133" s="66"/>
      <c r="E133" s="110"/>
      <c r="F133" s="67"/>
      <c r="G133" s="67"/>
      <c r="H133" s="193"/>
      <c r="I133" s="193"/>
      <c r="J133" s="193"/>
      <c r="K133" s="194"/>
      <c r="L133" s="67"/>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79">
        <f>'Training Plan'!V244</f>
        <v>0</v>
      </c>
      <c r="AI133" s="180">
        <f>IF('Training Plan'!V244&gt;0,IF('Training Plan'!V244&lt;=2000,'Training Plan'!V244,2000),0)</f>
        <v>0</v>
      </c>
      <c r="AJ133" s="204">
        <f t="shared" si="1"/>
        <v>0</v>
      </c>
    </row>
    <row r="134" spans="1:36" x14ac:dyDescent="0.25">
      <c r="A134" s="192">
        <v>126</v>
      </c>
      <c r="B134" s="110"/>
      <c r="C134" s="110"/>
      <c r="D134" s="66"/>
      <c r="E134" s="110"/>
      <c r="F134" s="67"/>
      <c r="G134" s="67"/>
      <c r="H134" s="193"/>
      <c r="I134" s="193"/>
      <c r="J134" s="193"/>
      <c r="K134" s="194"/>
      <c r="L134" s="67"/>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79">
        <f>'Training Plan'!V245</f>
        <v>0</v>
      </c>
      <c r="AI134" s="180">
        <f>IF('Training Plan'!V245&gt;0,IF('Training Plan'!V245&lt;=2000,'Training Plan'!V245,2000),0)</f>
        <v>0</v>
      </c>
      <c r="AJ134" s="204">
        <f t="shared" si="1"/>
        <v>0</v>
      </c>
    </row>
    <row r="135" spans="1:36" x14ac:dyDescent="0.25">
      <c r="A135" s="192">
        <v>127</v>
      </c>
      <c r="B135" s="110"/>
      <c r="C135" s="110"/>
      <c r="D135" s="66"/>
      <c r="E135" s="110"/>
      <c r="F135" s="67"/>
      <c r="G135" s="67"/>
      <c r="H135" s="193"/>
      <c r="I135" s="193"/>
      <c r="J135" s="193"/>
      <c r="K135" s="194"/>
      <c r="L135" s="67"/>
      <c r="M135" s="181"/>
      <c r="N135" s="181"/>
      <c r="O135" s="181"/>
      <c r="P135" s="181"/>
      <c r="Q135" s="181"/>
      <c r="R135" s="181"/>
      <c r="S135" s="181"/>
      <c r="T135" s="181"/>
      <c r="U135" s="181"/>
      <c r="V135" s="181"/>
      <c r="W135" s="181"/>
      <c r="X135" s="181"/>
      <c r="Y135" s="181"/>
      <c r="Z135" s="181"/>
      <c r="AA135" s="181"/>
      <c r="AB135" s="181"/>
      <c r="AC135" s="181"/>
      <c r="AD135" s="181"/>
      <c r="AE135" s="181"/>
      <c r="AF135" s="181"/>
      <c r="AG135" s="181"/>
      <c r="AH135" s="179">
        <f>'Training Plan'!V246</f>
        <v>0</v>
      </c>
      <c r="AI135" s="180">
        <f>IF('Training Plan'!V246&gt;0,IF('Training Plan'!V246&lt;=2000,'Training Plan'!V246,2000),0)</f>
        <v>0</v>
      </c>
      <c r="AJ135" s="204">
        <f t="shared" si="1"/>
        <v>0</v>
      </c>
    </row>
    <row r="136" spans="1:36" x14ac:dyDescent="0.25">
      <c r="A136" s="192">
        <v>128</v>
      </c>
      <c r="B136" s="110"/>
      <c r="C136" s="110"/>
      <c r="D136" s="66"/>
      <c r="E136" s="110"/>
      <c r="F136" s="67"/>
      <c r="G136" s="67"/>
      <c r="H136" s="193"/>
      <c r="I136" s="193"/>
      <c r="J136" s="193"/>
      <c r="K136" s="194"/>
      <c r="L136" s="67"/>
      <c r="M136" s="181"/>
      <c r="N136" s="181"/>
      <c r="O136" s="181"/>
      <c r="P136" s="181"/>
      <c r="Q136" s="181"/>
      <c r="R136" s="181"/>
      <c r="S136" s="181"/>
      <c r="T136" s="181"/>
      <c r="U136" s="181"/>
      <c r="V136" s="181"/>
      <c r="W136" s="181"/>
      <c r="X136" s="181"/>
      <c r="Y136" s="181"/>
      <c r="Z136" s="181"/>
      <c r="AA136" s="181"/>
      <c r="AB136" s="181"/>
      <c r="AC136" s="181"/>
      <c r="AD136" s="181"/>
      <c r="AE136" s="181"/>
      <c r="AF136" s="181"/>
      <c r="AG136" s="181"/>
      <c r="AH136" s="179">
        <f>'Training Plan'!V247</f>
        <v>0</v>
      </c>
      <c r="AI136" s="180">
        <f>IF('Training Plan'!V247&gt;0,IF('Training Plan'!V247&lt;=2000,'Training Plan'!V247,2000),0)</f>
        <v>0</v>
      </c>
      <c r="AJ136" s="204">
        <f t="shared" si="1"/>
        <v>0</v>
      </c>
    </row>
    <row r="137" spans="1:36" x14ac:dyDescent="0.25">
      <c r="A137" s="192">
        <v>129</v>
      </c>
      <c r="B137" s="110"/>
      <c r="C137" s="110"/>
      <c r="D137" s="66"/>
      <c r="E137" s="110"/>
      <c r="F137" s="67"/>
      <c r="G137" s="67"/>
      <c r="H137" s="193"/>
      <c r="I137" s="193"/>
      <c r="J137" s="193"/>
      <c r="K137" s="194"/>
      <c r="L137" s="67"/>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c r="AH137" s="179">
        <f>'Training Plan'!V248</f>
        <v>0</v>
      </c>
      <c r="AI137" s="180">
        <f>IF('Training Plan'!V248&gt;0,IF('Training Plan'!V248&lt;=2000,'Training Plan'!V248,2000),0)</f>
        <v>0</v>
      </c>
      <c r="AJ137" s="204">
        <f t="shared" si="1"/>
        <v>0</v>
      </c>
    </row>
    <row r="138" spans="1:36" x14ac:dyDescent="0.25">
      <c r="A138" s="192">
        <v>130</v>
      </c>
      <c r="B138" s="110"/>
      <c r="C138" s="110"/>
      <c r="D138" s="66"/>
      <c r="E138" s="110"/>
      <c r="F138" s="67"/>
      <c r="G138" s="67"/>
      <c r="H138" s="193"/>
      <c r="I138" s="193"/>
      <c r="J138" s="193"/>
      <c r="K138" s="194"/>
      <c r="L138" s="67"/>
      <c r="M138" s="181"/>
      <c r="N138" s="181"/>
      <c r="O138" s="181"/>
      <c r="P138" s="181"/>
      <c r="Q138" s="181"/>
      <c r="R138" s="181"/>
      <c r="S138" s="181"/>
      <c r="T138" s="181"/>
      <c r="U138" s="181"/>
      <c r="V138" s="181"/>
      <c r="W138" s="181"/>
      <c r="X138" s="181"/>
      <c r="Y138" s="181"/>
      <c r="Z138" s="181"/>
      <c r="AA138" s="181"/>
      <c r="AB138" s="181"/>
      <c r="AC138" s="181"/>
      <c r="AD138" s="181"/>
      <c r="AE138" s="181"/>
      <c r="AF138" s="181"/>
      <c r="AG138" s="181"/>
      <c r="AH138" s="179">
        <f>'Training Plan'!V249</f>
        <v>0</v>
      </c>
      <c r="AI138" s="180">
        <f>IF('Training Plan'!V249&gt;0,IF('Training Plan'!V249&lt;=2000,'Training Plan'!V249,2000),0)</f>
        <v>0</v>
      </c>
      <c r="AJ138" s="204">
        <f t="shared" si="1"/>
        <v>0</v>
      </c>
    </row>
    <row r="139" spans="1:36" x14ac:dyDescent="0.25">
      <c r="A139" s="192">
        <v>131</v>
      </c>
      <c r="B139" s="110"/>
      <c r="C139" s="110"/>
      <c r="D139" s="66"/>
      <c r="E139" s="110"/>
      <c r="F139" s="67"/>
      <c r="G139" s="67"/>
      <c r="H139" s="193"/>
      <c r="I139" s="193"/>
      <c r="J139" s="193"/>
      <c r="K139" s="194"/>
      <c r="L139" s="67"/>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79">
        <f>'Training Plan'!V250</f>
        <v>0</v>
      </c>
      <c r="AI139" s="180">
        <f>IF('Training Plan'!V250&gt;0,IF('Training Plan'!V250&lt;=2000,'Training Plan'!V250,2000),0)</f>
        <v>0</v>
      </c>
      <c r="AJ139" s="204">
        <f t="shared" si="1"/>
        <v>0</v>
      </c>
    </row>
    <row r="140" spans="1:36" x14ac:dyDescent="0.25">
      <c r="A140" s="192">
        <v>132</v>
      </c>
      <c r="B140" s="110"/>
      <c r="C140" s="110"/>
      <c r="D140" s="66"/>
      <c r="E140" s="110"/>
      <c r="F140" s="67"/>
      <c r="G140" s="67"/>
      <c r="H140" s="193"/>
      <c r="I140" s="193"/>
      <c r="J140" s="193"/>
      <c r="K140" s="194"/>
      <c r="L140" s="67"/>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79">
        <f>'Training Plan'!V251</f>
        <v>0</v>
      </c>
      <c r="AI140" s="180">
        <f>IF('Training Plan'!V251&gt;0,IF('Training Plan'!V251&lt;=2000,'Training Plan'!V251,2000),0)</f>
        <v>0</v>
      </c>
      <c r="AJ140" s="204">
        <f t="shared" si="1"/>
        <v>0</v>
      </c>
    </row>
    <row r="141" spans="1:36" x14ac:dyDescent="0.25">
      <c r="A141" s="192">
        <v>133</v>
      </c>
      <c r="B141" s="110"/>
      <c r="C141" s="110"/>
      <c r="D141" s="66"/>
      <c r="E141" s="110"/>
      <c r="F141" s="67"/>
      <c r="G141" s="67"/>
      <c r="H141" s="193"/>
      <c r="I141" s="193"/>
      <c r="J141" s="193"/>
      <c r="K141" s="194"/>
      <c r="L141" s="67"/>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c r="AH141" s="179">
        <f>'Training Plan'!V252</f>
        <v>0</v>
      </c>
      <c r="AI141" s="180">
        <f>IF('Training Plan'!V252&gt;0,IF('Training Plan'!V252&lt;=2000,'Training Plan'!V252,2000),0)</f>
        <v>0</v>
      </c>
      <c r="AJ141" s="204">
        <f t="shared" ref="AJ141:AJ174" si="2">AH141-AI141</f>
        <v>0</v>
      </c>
    </row>
    <row r="142" spans="1:36" x14ac:dyDescent="0.25">
      <c r="A142" s="192">
        <v>134</v>
      </c>
      <c r="B142" s="110"/>
      <c r="C142" s="110"/>
      <c r="D142" s="66"/>
      <c r="E142" s="110"/>
      <c r="F142" s="67"/>
      <c r="G142" s="67"/>
      <c r="H142" s="193"/>
      <c r="I142" s="193"/>
      <c r="J142" s="193"/>
      <c r="K142" s="194"/>
      <c r="L142" s="67"/>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79">
        <f>'Training Plan'!V253</f>
        <v>0</v>
      </c>
      <c r="AI142" s="180">
        <f>IF('Training Plan'!V253&gt;0,IF('Training Plan'!V253&lt;=2000,'Training Plan'!V253,2000),0)</f>
        <v>0</v>
      </c>
      <c r="AJ142" s="204">
        <f t="shared" si="2"/>
        <v>0</v>
      </c>
    </row>
    <row r="143" spans="1:36" x14ac:dyDescent="0.25">
      <c r="A143" s="192">
        <v>135</v>
      </c>
      <c r="B143" s="110"/>
      <c r="C143" s="110"/>
      <c r="D143" s="66"/>
      <c r="E143" s="110"/>
      <c r="F143" s="67"/>
      <c r="G143" s="67"/>
      <c r="H143" s="193"/>
      <c r="I143" s="193"/>
      <c r="J143" s="193"/>
      <c r="K143" s="194"/>
      <c r="L143" s="67"/>
      <c r="M143" s="181"/>
      <c r="N143" s="181"/>
      <c r="O143" s="181"/>
      <c r="P143" s="181"/>
      <c r="Q143" s="181"/>
      <c r="R143" s="181"/>
      <c r="S143" s="181"/>
      <c r="T143" s="181"/>
      <c r="U143" s="181"/>
      <c r="V143" s="181"/>
      <c r="W143" s="181"/>
      <c r="X143" s="181"/>
      <c r="Y143" s="181"/>
      <c r="Z143" s="181"/>
      <c r="AA143" s="181"/>
      <c r="AB143" s="181"/>
      <c r="AC143" s="181"/>
      <c r="AD143" s="181"/>
      <c r="AE143" s="181"/>
      <c r="AF143" s="181"/>
      <c r="AG143" s="181"/>
      <c r="AH143" s="179">
        <f>'Training Plan'!V254</f>
        <v>0</v>
      </c>
      <c r="AI143" s="180">
        <f>IF('Training Plan'!V254&gt;0,IF('Training Plan'!V254&lt;=2000,'Training Plan'!V254,2000),0)</f>
        <v>0</v>
      </c>
      <c r="AJ143" s="204">
        <f t="shared" si="2"/>
        <v>0</v>
      </c>
    </row>
    <row r="144" spans="1:36" x14ac:dyDescent="0.25">
      <c r="A144" s="192">
        <v>136</v>
      </c>
      <c r="B144" s="110"/>
      <c r="C144" s="110"/>
      <c r="D144" s="66"/>
      <c r="E144" s="110"/>
      <c r="F144" s="67"/>
      <c r="G144" s="67"/>
      <c r="H144" s="193"/>
      <c r="I144" s="193"/>
      <c r="J144" s="193"/>
      <c r="K144" s="194"/>
      <c r="L144" s="67"/>
      <c r="M144" s="181"/>
      <c r="N144" s="181"/>
      <c r="O144" s="181"/>
      <c r="P144" s="181"/>
      <c r="Q144" s="181"/>
      <c r="R144" s="181"/>
      <c r="S144" s="181"/>
      <c r="T144" s="181"/>
      <c r="U144" s="181"/>
      <c r="V144" s="181"/>
      <c r="W144" s="181"/>
      <c r="X144" s="181"/>
      <c r="Y144" s="181"/>
      <c r="Z144" s="181"/>
      <c r="AA144" s="181"/>
      <c r="AB144" s="181"/>
      <c r="AC144" s="181"/>
      <c r="AD144" s="181"/>
      <c r="AE144" s="181"/>
      <c r="AF144" s="181"/>
      <c r="AG144" s="181"/>
      <c r="AH144" s="179">
        <f>'Training Plan'!V255</f>
        <v>0</v>
      </c>
      <c r="AI144" s="180">
        <f>IF('Training Plan'!V255&gt;0,IF('Training Plan'!V255&lt;=2000,'Training Plan'!V255,2000),0)</f>
        <v>0</v>
      </c>
      <c r="AJ144" s="204">
        <f t="shared" si="2"/>
        <v>0</v>
      </c>
    </row>
    <row r="145" spans="1:36" x14ac:dyDescent="0.25">
      <c r="A145" s="192">
        <v>137</v>
      </c>
      <c r="B145" s="110"/>
      <c r="C145" s="110"/>
      <c r="D145" s="66"/>
      <c r="E145" s="110"/>
      <c r="F145" s="67"/>
      <c r="G145" s="67"/>
      <c r="H145" s="193"/>
      <c r="I145" s="193"/>
      <c r="J145" s="193"/>
      <c r="K145" s="194"/>
      <c r="L145" s="67"/>
      <c r="M145" s="181"/>
      <c r="N145" s="181"/>
      <c r="O145" s="181"/>
      <c r="P145" s="181"/>
      <c r="Q145" s="181"/>
      <c r="R145" s="181"/>
      <c r="S145" s="181"/>
      <c r="T145" s="181"/>
      <c r="U145" s="181"/>
      <c r="V145" s="181"/>
      <c r="W145" s="181"/>
      <c r="X145" s="181"/>
      <c r="Y145" s="181"/>
      <c r="Z145" s="181"/>
      <c r="AA145" s="181"/>
      <c r="AB145" s="181"/>
      <c r="AC145" s="181"/>
      <c r="AD145" s="181"/>
      <c r="AE145" s="181"/>
      <c r="AF145" s="181"/>
      <c r="AG145" s="181"/>
      <c r="AH145" s="179">
        <f>'Training Plan'!V256</f>
        <v>0</v>
      </c>
      <c r="AI145" s="180">
        <f>IF('Training Plan'!V256&gt;0,IF('Training Plan'!V256&lt;=2000,'Training Plan'!V256,2000),0)</f>
        <v>0</v>
      </c>
      <c r="AJ145" s="204">
        <f t="shared" si="2"/>
        <v>0</v>
      </c>
    </row>
    <row r="146" spans="1:36" x14ac:dyDescent="0.25">
      <c r="A146" s="192">
        <v>138</v>
      </c>
      <c r="B146" s="110"/>
      <c r="C146" s="110"/>
      <c r="D146" s="66"/>
      <c r="E146" s="110"/>
      <c r="F146" s="67"/>
      <c r="G146" s="67"/>
      <c r="H146" s="193"/>
      <c r="I146" s="193"/>
      <c r="J146" s="193"/>
      <c r="K146" s="194"/>
      <c r="L146" s="67"/>
      <c r="M146" s="181"/>
      <c r="N146" s="181"/>
      <c r="O146" s="181"/>
      <c r="P146" s="181"/>
      <c r="Q146" s="181"/>
      <c r="R146" s="181"/>
      <c r="S146" s="181"/>
      <c r="T146" s="181"/>
      <c r="U146" s="181"/>
      <c r="V146" s="181"/>
      <c r="W146" s="181"/>
      <c r="X146" s="181"/>
      <c r="Y146" s="181"/>
      <c r="Z146" s="181"/>
      <c r="AA146" s="181"/>
      <c r="AB146" s="181"/>
      <c r="AC146" s="181"/>
      <c r="AD146" s="181"/>
      <c r="AE146" s="181"/>
      <c r="AF146" s="181"/>
      <c r="AG146" s="181"/>
      <c r="AH146" s="179">
        <f>'Training Plan'!V257</f>
        <v>0</v>
      </c>
      <c r="AI146" s="180">
        <f>IF('Training Plan'!V257&gt;0,IF('Training Plan'!V257&lt;=2000,'Training Plan'!V257,2000),0)</f>
        <v>0</v>
      </c>
      <c r="AJ146" s="204">
        <f t="shared" si="2"/>
        <v>0</v>
      </c>
    </row>
    <row r="147" spans="1:36" x14ac:dyDescent="0.25">
      <c r="A147" s="192">
        <v>139</v>
      </c>
      <c r="B147" s="110"/>
      <c r="C147" s="110"/>
      <c r="D147" s="66"/>
      <c r="E147" s="110"/>
      <c r="F147" s="67"/>
      <c r="G147" s="67"/>
      <c r="H147" s="193"/>
      <c r="I147" s="193"/>
      <c r="J147" s="193"/>
      <c r="K147" s="194"/>
      <c r="L147" s="67"/>
      <c r="M147" s="181"/>
      <c r="N147" s="181"/>
      <c r="O147" s="181"/>
      <c r="P147" s="181"/>
      <c r="Q147" s="181"/>
      <c r="R147" s="181"/>
      <c r="S147" s="181"/>
      <c r="T147" s="181"/>
      <c r="U147" s="181"/>
      <c r="V147" s="181"/>
      <c r="W147" s="181"/>
      <c r="X147" s="181"/>
      <c r="Y147" s="181"/>
      <c r="Z147" s="181"/>
      <c r="AA147" s="181"/>
      <c r="AB147" s="181"/>
      <c r="AC147" s="181"/>
      <c r="AD147" s="181"/>
      <c r="AE147" s="181"/>
      <c r="AF147" s="181"/>
      <c r="AG147" s="181"/>
      <c r="AH147" s="179">
        <f>'Training Plan'!V258</f>
        <v>0</v>
      </c>
      <c r="AI147" s="180">
        <f>IF('Training Plan'!V258&gt;0,IF('Training Plan'!V258&lt;=2000,'Training Plan'!V258,2000),0)</f>
        <v>0</v>
      </c>
      <c r="AJ147" s="204">
        <f t="shared" si="2"/>
        <v>0</v>
      </c>
    </row>
    <row r="148" spans="1:36" x14ac:dyDescent="0.25">
      <c r="A148" s="192">
        <v>140</v>
      </c>
      <c r="B148" s="110"/>
      <c r="C148" s="110"/>
      <c r="D148" s="66"/>
      <c r="E148" s="110"/>
      <c r="F148" s="67"/>
      <c r="G148" s="67"/>
      <c r="H148" s="193"/>
      <c r="I148" s="193"/>
      <c r="J148" s="193"/>
      <c r="K148" s="194"/>
      <c r="L148" s="67"/>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79">
        <f>'Training Plan'!V259</f>
        <v>0</v>
      </c>
      <c r="AI148" s="180">
        <f>IF('Training Plan'!V259&gt;0,IF('Training Plan'!V259&lt;=2000,'Training Plan'!V259,2000),0)</f>
        <v>0</v>
      </c>
      <c r="AJ148" s="204">
        <f t="shared" si="2"/>
        <v>0</v>
      </c>
    </row>
    <row r="149" spans="1:36" x14ac:dyDescent="0.25">
      <c r="A149" s="192">
        <v>141</v>
      </c>
      <c r="B149" s="110"/>
      <c r="C149" s="110"/>
      <c r="D149" s="66"/>
      <c r="E149" s="110"/>
      <c r="F149" s="67"/>
      <c r="G149" s="67"/>
      <c r="H149" s="193"/>
      <c r="I149" s="193"/>
      <c r="J149" s="193"/>
      <c r="K149" s="194"/>
      <c r="L149" s="67"/>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79">
        <f>'Training Plan'!V260</f>
        <v>0</v>
      </c>
      <c r="AI149" s="180">
        <f>IF('Training Plan'!V260&gt;0,IF('Training Plan'!V260&lt;=2000,'Training Plan'!V260,2000),0)</f>
        <v>0</v>
      </c>
      <c r="AJ149" s="204">
        <f t="shared" si="2"/>
        <v>0</v>
      </c>
    </row>
    <row r="150" spans="1:36" x14ac:dyDescent="0.25">
      <c r="A150" s="192">
        <v>142</v>
      </c>
      <c r="B150" s="110"/>
      <c r="C150" s="110"/>
      <c r="D150" s="66"/>
      <c r="E150" s="110"/>
      <c r="F150" s="67"/>
      <c r="G150" s="67"/>
      <c r="H150" s="193"/>
      <c r="I150" s="193"/>
      <c r="J150" s="193"/>
      <c r="K150" s="194"/>
      <c r="L150" s="67"/>
      <c r="M150" s="181"/>
      <c r="N150" s="181"/>
      <c r="O150" s="181"/>
      <c r="P150" s="181"/>
      <c r="Q150" s="181"/>
      <c r="R150" s="181"/>
      <c r="S150" s="181"/>
      <c r="T150" s="181"/>
      <c r="U150" s="181"/>
      <c r="V150" s="181"/>
      <c r="W150" s="181"/>
      <c r="X150" s="181"/>
      <c r="Y150" s="181"/>
      <c r="Z150" s="181"/>
      <c r="AA150" s="181"/>
      <c r="AB150" s="181"/>
      <c r="AC150" s="181"/>
      <c r="AD150" s="181"/>
      <c r="AE150" s="181"/>
      <c r="AF150" s="181"/>
      <c r="AG150" s="181"/>
      <c r="AH150" s="179">
        <f>'Training Plan'!V261</f>
        <v>0</v>
      </c>
      <c r="AI150" s="180">
        <f>IF('Training Plan'!V261&gt;0,IF('Training Plan'!V261&lt;=2000,'Training Plan'!V261,2000),0)</f>
        <v>0</v>
      </c>
      <c r="AJ150" s="204">
        <f t="shared" si="2"/>
        <v>0</v>
      </c>
    </row>
    <row r="151" spans="1:36" x14ac:dyDescent="0.25">
      <c r="A151" s="192">
        <v>143</v>
      </c>
      <c r="B151" s="110"/>
      <c r="C151" s="110"/>
      <c r="D151" s="66"/>
      <c r="E151" s="110"/>
      <c r="F151" s="67"/>
      <c r="G151" s="67"/>
      <c r="H151" s="193"/>
      <c r="I151" s="193"/>
      <c r="J151" s="193"/>
      <c r="K151" s="194"/>
      <c r="L151" s="67"/>
      <c r="M151" s="181"/>
      <c r="N151" s="181"/>
      <c r="O151" s="181"/>
      <c r="P151" s="181"/>
      <c r="Q151" s="181"/>
      <c r="R151" s="181"/>
      <c r="S151" s="181"/>
      <c r="T151" s="181"/>
      <c r="U151" s="181"/>
      <c r="V151" s="181"/>
      <c r="W151" s="181"/>
      <c r="X151" s="181"/>
      <c r="Y151" s="181"/>
      <c r="Z151" s="181"/>
      <c r="AA151" s="181"/>
      <c r="AB151" s="181"/>
      <c r="AC151" s="181"/>
      <c r="AD151" s="181"/>
      <c r="AE151" s="181"/>
      <c r="AF151" s="181"/>
      <c r="AG151" s="181"/>
      <c r="AH151" s="179">
        <f>'Training Plan'!V262</f>
        <v>0</v>
      </c>
      <c r="AI151" s="180">
        <f>IF('Training Plan'!V262&gt;0,IF('Training Plan'!V262&lt;=2000,'Training Plan'!V262,2000),0)</f>
        <v>0</v>
      </c>
      <c r="AJ151" s="204">
        <f t="shared" si="2"/>
        <v>0</v>
      </c>
    </row>
    <row r="152" spans="1:36" x14ac:dyDescent="0.25">
      <c r="A152" s="192">
        <v>144</v>
      </c>
      <c r="B152" s="110"/>
      <c r="C152" s="110"/>
      <c r="D152" s="66"/>
      <c r="E152" s="110"/>
      <c r="F152" s="67"/>
      <c r="G152" s="67"/>
      <c r="H152" s="193"/>
      <c r="I152" s="193"/>
      <c r="J152" s="193"/>
      <c r="K152" s="194"/>
      <c r="L152" s="67"/>
      <c r="M152" s="181"/>
      <c r="N152" s="181"/>
      <c r="O152" s="181"/>
      <c r="P152" s="181"/>
      <c r="Q152" s="181"/>
      <c r="R152" s="181"/>
      <c r="S152" s="181"/>
      <c r="T152" s="181"/>
      <c r="U152" s="181"/>
      <c r="V152" s="181"/>
      <c r="W152" s="181"/>
      <c r="X152" s="181"/>
      <c r="Y152" s="181"/>
      <c r="Z152" s="181"/>
      <c r="AA152" s="181"/>
      <c r="AB152" s="181"/>
      <c r="AC152" s="181"/>
      <c r="AD152" s="181"/>
      <c r="AE152" s="181"/>
      <c r="AF152" s="181"/>
      <c r="AG152" s="181"/>
      <c r="AH152" s="179">
        <f>'Training Plan'!V263</f>
        <v>0</v>
      </c>
      <c r="AI152" s="180">
        <f>IF('Training Plan'!V263&gt;0,IF('Training Plan'!V263&lt;=2000,'Training Plan'!V263,2000),0)</f>
        <v>0</v>
      </c>
      <c r="AJ152" s="204">
        <f t="shared" si="2"/>
        <v>0</v>
      </c>
    </row>
    <row r="153" spans="1:36" x14ac:dyDescent="0.25">
      <c r="A153" s="192">
        <v>145</v>
      </c>
      <c r="B153" s="110"/>
      <c r="C153" s="110"/>
      <c r="D153" s="66"/>
      <c r="E153" s="110"/>
      <c r="F153" s="67"/>
      <c r="G153" s="67"/>
      <c r="H153" s="193"/>
      <c r="I153" s="193"/>
      <c r="J153" s="193"/>
      <c r="K153" s="194"/>
      <c r="L153" s="67"/>
      <c r="M153" s="181"/>
      <c r="N153" s="181"/>
      <c r="O153" s="181"/>
      <c r="P153" s="181"/>
      <c r="Q153" s="181"/>
      <c r="R153" s="181"/>
      <c r="S153" s="181"/>
      <c r="T153" s="181"/>
      <c r="U153" s="181"/>
      <c r="V153" s="181"/>
      <c r="W153" s="181"/>
      <c r="X153" s="181"/>
      <c r="Y153" s="181"/>
      <c r="Z153" s="181"/>
      <c r="AA153" s="181"/>
      <c r="AB153" s="181"/>
      <c r="AC153" s="181"/>
      <c r="AD153" s="181"/>
      <c r="AE153" s="181"/>
      <c r="AF153" s="181"/>
      <c r="AG153" s="181"/>
      <c r="AH153" s="179">
        <f>'Training Plan'!V264</f>
        <v>0</v>
      </c>
      <c r="AI153" s="180">
        <f>IF('Training Plan'!V264&gt;0,IF('Training Plan'!V264&lt;=2000,'Training Plan'!V264,2000),0)</f>
        <v>0</v>
      </c>
      <c r="AJ153" s="204">
        <f t="shared" si="2"/>
        <v>0</v>
      </c>
    </row>
    <row r="154" spans="1:36" x14ac:dyDescent="0.25">
      <c r="A154" s="192">
        <v>146</v>
      </c>
      <c r="B154" s="110"/>
      <c r="C154" s="110"/>
      <c r="D154" s="66"/>
      <c r="E154" s="110"/>
      <c r="F154" s="67"/>
      <c r="G154" s="67"/>
      <c r="H154" s="193"/>
      <c r="I154" s="193"/>
      <c r="J154" s="193"/>
      <c r="K154" s="194"/>
      <c r="L154" s="67"/>
      <c r="M154" s="181"/>
      <c r="N154" s="181"/>
      <c r="O154" s="181"/>
      <c r="P154" s="181"/>
      <c r="Q154" s="181"/>
      <c r="R154" s="181"/>
      <c r="S154" s="181"/>
      <c r="T154" s="181"/>
      <c r="U154" s="181"/>
      <c r="V154" s="181"/>
      <c r="W154" s="181"/>
      <c r="X154" s="181"/>
      <c r="Y154" s="181"/>
      <c r="Z154" s="181"/>
      <c r="AA154" s="181"/>
      <c r="AB154" s="181"/>
      <c r="AC154" s="181"/>
      <c r="AD154" s="181"/>
      <c r="AE154" s="181"/>
      <c r="AF154" s="181"/>
      <c r="AG154" s="181"/>
      <c r="AH154" s="179">
        <f>'Training Plan'!V265</f>
        <v>0</v>
      </c>
      <c r="AI154" s="180">
        <f>IF('Training Plan'!V265&gt;0,IF('Training Plan'!V265&lt;=2000,'Training Plan'!V265,2000),0)</f>
        <v>0</v>
      </c>
      <c r="AJ154" s="204">
        <f t="shared" si="2"/>
        <v>0</v>
      </c>
    </row>
    <row r="155" spans="1:36" x14ac:dyDescent="0.25">
      <c r="A155" s="192">
        <v>147</v>
      </c>
      <c r="B155" s="110"/>
      <c r="C155" s="110"/>
      <c r="D155" s="66"/>
      <c r="E155" s="110"/>
      <c r="F155" s="67"/>
      <c r="G155" s="67"/>
      <c r="H155" s="193"/>
      <c r="I155" s="193"/>
      <c r="J155" s="193"/>
      <c r="K155" s="194"/>
      <c r="L155" s="67"/>
      <c r="M155" s="181"/>
      <c r="N155" s="181"/>
      <c r="O155" s="181"/>
      <c r="P155" s="181"/>
      <c r="Q155" s="181"/>
      <c r="R155" s="181"/>
      <c r="S155" s="181"/>
      <c r="T155" s="181"/>
      <c r="U155" s="181"/>
      <c r="V155" s="181"/>
      <c r="W155" s="181"/>
      <c r="X155" s="181"/>
      <c r="Y155" s="181"/>
      <c r="Z155" s="181"/>
      <c r="AA155" s="181"/>
      <c r="AB155" s="181"/>
      <c r="AC155" s="181"/>
      <c r="AD155" s="181"/>
      <c r="AE155" s="181"/>
      <c r="AF155" s="181"/>
      <c r="AG155" s="181"/>
      <c r="AH155" s="179">
        <f>'Training Plan'!V266</f>
        <v>0</v>
      </c>
      <c r="AI155" s="180">
        <f>IF('Training Plan'!V266&gt;0,IF('Training Plan'!V266&lt;=2000,'Training Plan'!V266,2000),0)</f>
        <v>0</v>
      </c>
      <c r="AJ155" s="204">
        <f t="shared" si="2"/>
        <v>0</v>
      </c>
    </row>
    <row r="156" spans="1:36" x14ac:dyDescent="0.25">
      <c r="A156" s="192">
        <v>148</v>
      </c>
      <c r="B156" s="110"/>
      <c r="C156" s="110"/>
      <c r="D156" s="66"/>
      <c r="E156" s="110"/>
      <c r="F156" s="67"/>
      <c r="G156" s="67"/>
      <c r="H156" s="193"/>
      <c r="I156" s="193"/>
      <c r="J156" s="193"/>
      <c r="K156" s="194"/>
      <c r="L156" s="67"/>
      <c r="M156" s="181"/>
      <c r="N156" s="181"/>
      <c r="O156" s="181"/>
      <c r="P156" s="181"/>
      <c r="Q156" s="181"/>
      <c r="R156" s="181"/>
      <c r="S156" s="181"/>
      <c r="T156" s="181"/>
      <c r="U156" s="181"/>
      <c r="V156" s="181"/>
      <c r="W156" s="181"/>
      <c r="X156" s="181"/>
      <c r="Y156" s="181"/>
      <c r="Z156" s="181"/>
      <c r="AA156" s="181"/>
      <c r="AB156" s="181"/>
      <c r="AC156" s="181"/>
      <c r="AD156" s="181"/>
      <c r="AE156" s="181"/>
      <c r="AF156" s="181"/>
      <c r="AG156" s="181"/>
      <c r="AH156" s="179">
        <f>'Training Plan'!V267</f>
        <v>0</v>
      </c>
      <c r="AI156" s="180">
        <f>IF('Training Plan'!V267&gt;0,IF('Training Plan'!V267&lt;=2000,'Training Plan'!V267,2000),0)</f>
        <v>0</v>
      </c>
      <c r="AJ156" s="204">
        <f t="shared" si="2"/>
        <v>0</v>
      </c>
    </row>
    <row r="157" spans="1:36" x14ac:dyDescent="0.25">
      <c r="A157" s="192">
        <v>149</v>
      </c>
      <c r="B157" s="110"/>
      <c r="C157" s="110"/>
      <c r="D157" s="66"/>
      <c r="E157" s="110"/>
      <c r="F157" s="67"/>
      <c r="G157" s="67"/>
      <c r="H157" s="193"/>
      <c r="I157" s="193"/>
      <c r="J157" s="193"/>
      <c r="K157" s="194"/>
      <c r="L157" s="67"/>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79">
        <f>'Training Plan'!V268</f>
        <v>0</v>
      </c>
      <c r="AI157" s="180">
        <f>IF('Training Plan'!V268&gt;0,IF('Training Plan'!V268&lt;=2000,'Training Plan'!V268,2000),0)</f>
        <v>0</v>
      </c>
      <c r="AJ157" s="204">
        <f t="shared" si="2"/>
        <v>0</v>
      </c>
    </row>
    <row r="158" spans="1:36" x14ac:dyDescent="0.25">
      <c r="A158" s="192">
        <v>150</v>
      </c>
      <c r="B158" s="110"/>
      <c r="C158" s="110"/>
      <c r="D158" s="66"/>
      <c r="E158" s="110"/>
      <c r="F158" s="67"/>
      <c r="G158" s="67"/>
      <c r="H158" s="193"/>
      <c r="I158" s="193"/>
      <c r="J158" s="193"/>
      <c r="K158" s="194"/>
      <c r="L158" s="67"/>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79">
        <f>'Training Plan'!V269</f>
        <v>0</v>
      </c>
      <c r="AI158" s="180">
        <f>IF('Training Plan'!V269&gt;0,IF('Training Plan'!V269&lt;=2000,'Training Plan'!V269,2000),0)</f>
        <v>0</v>
      </c>
      <c r="AJ158" s="204">
        <f t="shared" si="2"/>
        <v>0</v>
      </c>
    </row>
    <row r="159" spans="1:36" x14ac:dyDescent="0.25">
      <c r="A159" s="192">
        <v>151</v>
      </c>
      <c r="B159" s="110"/>
      <c r="C159" s="110"/>
      <c r="D159" s="66"/>
      <c r="E159" s="110"/>
      <c r="F159" s="67"/>
      <c r="G159" s="67"/>
      <c r="H159" s="193"/>
      <c r="I159" s="193"/>
      <c r="J159" s="193"/>
      <c r="K159" s="194"/>
      <c r="L159" s="67"/>
      <c r="M159" s="181"/>
      <c r="N159" s="181"/>
      <c r="O159" s="181"/>
      <c r="P159" s="181"/>
      <c r="Q159" s="181"/>
      <c r="R159" s="181"/>
      <c r="S159" s="181"/>
      <c r="T159" s="181"/>
      <c r="U159" s="181"/>
      <c r="V159" s="181"/>
      <c r="W159" s="181"/>
      <c r="X159" s="181"/>
      <c r="Y159" s="181"/>
      <c r="Z159" s="181"/>
      <c r="AA159" s="181"/>
      <c r="AB159" s="181"/>
      <c r="AC159" s="181"/>
      <c r="AD159" s="181"/>
      <c r="AE159" s="181"/>
      <c r="AF159" s="181"/>
      <c r="AG159" s="181"/>
      <c r="AH159" s="179">
        <f>'Training Plan'!V270</f>
        <v>0</v>
      </c>
      <c r="AI159" s="180">
        <f>IF('Training Plan'!V270&gt;0,IF('Training Plan'!V270&lt;=2000,'Training Plan'!V270,2000),0)</f>
        <v>0</v>
      </c>
      <c r="AJ159" s="204">
        <f t="shared" si="2"/>
        <v>0</v>
      </c>
    </row>
    <row r="160" spans="1:36" x14ac:dyDescent="0.25">
      <c r="A160" s="192">
        <v>152</v>
      </c>
      <c r="B160" s="110"/>
      <c r="C160" s="110"/>
      <c r="D160" s="66"/>
      <c r="E160" s="110"/>
      <c r="F160" s="67"/>
      <c r="G160" s="67"/>
      <c r="H160" s="193"/>
      <c r="I160" s="193"/>
      <c r="J160" s="193"/>
      <c r="K160" s="194"/>
      <c r="L160" s="67"/>
      <c r="M160" s="181"/>
      <c r="N160" s="181"/>
      <c r="O160" s="181"/>
      <c r="P160" s="181"/>
      <c r="Q160" s="181"/>
      <c r="R160" s="181"/>
      <c r="S160" s="181"/>
      <c r="T160" s="181"/>
      <c r="U160" s="181"/>
      <c r="V160" s="181"/>
      <c r="W160" s="181"/>
      <c r="X160" s="181"/>
      <c r="Y160" s="181"/>
      <c r="Z160" s="181"/>
      <c r="AA160" s="181"/>
      <c r="AB160" s="181"/>
      <c r="AC160" s="181"/>
      <c r="AD160" s="181"/>
      <c r="AE160" s="181"/>
      <c r="AF160" s="181"/>
      <c r="AG160" s="181"/>
      <c r="AH160" s="179">
        <f>'Training Plan'!V271</f>
        <v>0</v>
      </c>
      <c r="AI160" s="180">
        <f>IF('Training Plan'!V271&gt;0,IF('Training Plan'!V271&lt;=2000,'Training Plan'!V271,2000),0)</f>
        <v>0</v>
      </c>
      <c r="AJ160" s="204">
        <f t="shared" si="2"/>
        <v>0</v>
      </c>
    </row>
    <row r="161" spans="1:36" x14ac:dyDescent="0.25">
      <c r="A161" s="192">
        <v>153</v>
      </c>
      <c r="B161" s="110"/>
      <c r="C161" s="110"/>
      <c r="D161" s="66"/>
      <c r="E161" s="110"/>
      <c r="F161" s="67"/>
      <c r="G161" s="67"/>
      <c r="H161" s="193"/>
      <c r="I161" s="193"/>
      <c r="J161" s="193"/>
      <c r="K161" s="194"/>
      <c r="L161" s="67"/>
      <c r="M161" s="181"/>
      <c r="N161" s="181"/>
      <c r="O161" s="181"/>
      <c r="P161" s="181"/>
      <c r="Q161" s="181"/>
      <c r="R161" s="181"/>
      <c r="S161" s="181"/>
      <c r="T161" s="181"/>
      <c r="U161" s="181"/>
      <c r="V161" s="181"/>
      <c r="W161" s="181"/>
      <c r="X161" s="181"/>
      <c r="Y161" s="181"/>
      <c r="Z161" s="181"/>
      <c r="AA161" s="181"/>
      <c r="AB161" s="181"/>
      <c r="AC161" s="181"/>
      <c r="AD161" s="181"/>
      <c r="AE161" s="181"/>
      <c r="AF161" s="181"/>
      <c r="AG161" s="181"/>
      <c r="AH161" s="179">
        <f>'Training Plan'!V272</f>
        <v>0</v>
      </c>
      <c r="AI161" s="180">
        <f>IF('Training Plan'!V272&gt;0,IF('Training Plan'!V272&lt;=2000,'Training Plan'!V272,2000),0)</f>
        <v>0</v>
      </c>
      <c r="AJ161" s="204">
        <f t="shared" si="2"/>
        <v>0</v>
      </c>
    </row>
    <row r="162" spans="1:36" x14ac:dyDescent="0.25">
      <c r="A162" s="192">
        <v>154</v>
      </c>
      <c r="B162" s="110"/>
      <c r="C162" s="110"/>
      <c r="D162" s="66"/>
      <c r="E162" s="110"/>
      <c r="F162" s="67"/>
      <c r="G162" s="67"/>
      <c r="H162" s="193"/>
      <c r="I162" s="193"/>
      <c r="J162" s="193"/>
      <c r="K162" s="194"/>
      <c r="L162" s="67"/>
      <c r="M162" s="181"/>
      <c r="N162" s="181"/>
      <c r="O162" s="181"/>
      <c r="P162" s="181"/>
      <c r="Q162" s="181"/>
      <c r="R162" s="181"/>
      <c r="S162" s="181"/>
      <c r="T162" s="181"/>
      <c r="U162" s="181"/>
      <c r="V162" s="181"/>
      <c r="W162" s="181"/>
      <c r="X162" s="181"/>
      <c r="Y162" s="181"/>
      <c r="Z162" s="181"/>
      <c r="AA162" s="181"/>
      <c r="AB162" s="181"/>
      <c r="AC162" s="181"/>
      <c r="AD162" s="181"/>
      <c r="AE162" s="181"/>
      <c r="AF162" s="181"/>
      <c r="AG162" s="181"/>
      <c r="AH162" s="179">
        <f>'Training Plan'!V273</f>
        <v>0</v>
      </c>
      <c r="AI162" s="180">
        <f>IF('Training Plan'!V273&gt;0,IF('Training Plan'!V273&lt;=2000,'Training Plan'!V273,2000),0)</f>
        <v>0</v>
      </c>
      <c r="AJ162" s="204">
        <f t="shared" si="2"/>
        <v>0</v>
      </c>
    </row>
    <row r="163" spans="1:36" x14ac:dyDescent="0.25">
      <c r="A163" s="192">
        <v>155</v>
      </c>
      <c r="B163" s="110"/>
      <c r="C163" s="110"/>
      <c r="D163" s="66"/>
      <c r="E163" s="110"/>
      <c r="F163" s="67"/>
      <c r="G163" s="67"/>
      <c r="H163" s="193"/>
      <c r="I163" s="193"/>
      <c r="J163" s="193"/>
      <c r="K163" s="194"/>
      <c r="L163" s="67"/>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79">
        <f>'Training Plan'!V274</f>
        <v>0</v>
      </c>
      <c r="AI163" s="180">
        <f>IF('Training Plan'!V274&gt;0,IF('Training Plan'!V274&lt;=2000,'Training Plan'!V274,2000),0)</f>
        <v>0</v>
      </c>
      <c r="AJ163" s="204">
        <f t="shared" si="2"/>
        <v>0</v>
      </c>
    </row>
    <row r="164" spans="1:36" x14ac:dyDescent="0.25">
      <c r="A164" s="192">
        <v>156</v>
      </c>
      <c r="B164" s="110"/>
      <c r="C164" s="110"/>
      <c r="D164" s="66"/>
      <c r="E164" s="110"/>
      <c r="F164" s="67"/>
      <c r="G164" s="67"/>
      <c r="H164" s="193"/>
      <c r="I164" s="193"/>
      <c r="J164" s="193"/>
      <c r="K164" s="194"/>
      <c r="L164" s="67"/>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79">
        <f>'Training Plan'!V275</f>
        <v>0</v>
      </c>
      <c r="AI164" s="180">
        <f>IF('Training Plan'!V275&gt;0,IF('Training Plan'!V275&lt;=2000,'Training Plan'!V275,2000),0)</f>
        <v>0</v>
      </c>
      <c r="AJ164" s="204">
        <f t="shared" si="2"/>
        <v>0</v>
      </c>
    </row>
    <row r="165" spans="1:36" x14ac:dyDescent="0.25">
      <c r="A165" s="192">
        <v>157</v>
      </c>
      <c r="B165" s="110"/>
      <c r="C165" s="110"/>
      <c r="D165" s="66"/>
      <c r="E165" s="110"/>
      <c r="F165" s="67"/>
      <c r="G165" s="67"/>
      <c r="H165" s="193"/>
      <c r="I165" s="193"/>
      <c r="J165" s="193"/>
      <c r="K165" s="194"/>
      <c r="L165" s="67"/>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79">
        <f>'Training Plan'!V276</f>
        <v>0</v>
      </c>
      <c r="AI165" s="180">
        <f>IF('Training Plan'!V276&gt;0,IF('Training Plan'!V276&lt;=2000,'Training Plan'!V276,2000),0)</f>
        <v>0</v>
      </c>
      <c r="AJ165" s="204">
        <f t="shared" si="2"/>
        <v>0</v>
      </c>
    </row>
    <row r="166" spans="1:36" x14ac:dyDescent="0.25">
      <c r="A166" s="192">
        <v>158</v>
      </c>
      <c r="B166" s="110"/>
      <c r="C166" s="110"/>
      <c r="D166" s="66"/>
      <c r="E166" s="110"/>
      <c r="F166" s="67"/>
      <c r="G166" s="67"/>
      <c r="H166" s="193"/>
      <c r="I166" s="193"/>
      <c r="J166" s="193"/>
      <c r="K166" s="194"/>
      <c r="L166" s="67"/>
      <c r="M166" s="181"/>
      <c r="N166" s="181"/>
      <c r="O166" s="181"/>
      <c r="P166" s="181"/>
      <c r="Q166" s="181"/>
      <c r="R166" s="181"/>
      <c r="S166" s="181"/>
      <c r="T166" s="181"/>
      <c r="U166" s="181"/>
      <c r="V166" s="181"/>
      <c r="W166" s="181"/>
      <c r="X166" s="181"/>
      <c r="Y166" s="181"/>
      <c r="Z166" s="181"/>
      <c r="AA166" s="181"/>
      <c r="AB166" s="181"/>
      <c r="AC166" s="181"/>
      <c r="AD166" s="181"/>
      <c r="AE166" s="181"/>
      <c r="AF166" s="181"/>
      <c r="AG166" s="181"/>
      <c r="AH166" s="179">
        <f>'Training Plan'!V277</f>
        <v>0</v>
      </c>
      <c r="AI166" s="180">
        <f>IF('Training Plan'!V277&gt;0,IF('Training Plan'!V277&lt;=2000,'Training Plan'!V277,2000),0)</f>
        <v>0</v>
      </c>
      <c r="AJ166" s="204">
        <f t="shared" si="2"/>
        <v>0</v>
      </c>
    </row>
    <row r="167" spans="1:36" x14ac:dyDescent="0.25">
      <c r="A167" s="192">
        <v>159</v>
      </c>
      <c r="B167" s="110"/>
      <c r="C167" s="110"/>
      <c r="D167" s="66"/>
      <c r="E167" s="110"/>
      <c r="F167" s="67"/>
      <c r="G167" s="67"/>
      <c r="H167" s="193"/>
      <c r="I167" s="193"/>
      <c r="J167" s="193"/>
      <c r="K167" s="194"/>
      <c r="L167" s="67"/>
      <c r="M167" s="181"/>
      <c r="N167" s="181"/>
      <c r="O167" s="181"/>
      <c r="P167" s="181"/>
      <c r="Q167" s="181"/>
      <c r="R167" s="181"/>
      <c r="S167" s="181"/>
      <c r="T167" s="181"/>
      <c r="U167" s="181"/>
      <c r="V167" s="181"/>
      <c r="W167" s="181"/>
      <c r="X167" s="181"/>
      <c r="Y167" s="181"/>
      <c r="Z167" s="181"/>
      <c r="AA167" s="181"/>
      <c r="AB167" s="181"/>
      <c r="AC167" s="181"/>
      <c r="AD167" s="181"/>
      <c r="AE167" s="181"/>
      <c r="AF167" s="181"/>
      <c r="AG167" s="181"/>
      <c r="AH167" s="179">
        <f>'Training Plan'!V278</f>
        <v>0</v>
      </c>
      <c r="AI167" s="180">
        <f>IF('Training Plan'!V278&gt;0,IF('Training Plan'!V278&lt;=2000,'Training Plan'!V278,2000),0)</f>
        <v>0</v>
      </c>
      <c r="AJ167" s="204">
        <f t="shared" si="2"/>
        <v>0</v>
      </c>
    </row>
    <row r="168" spans="1:36" x14ac:dyDescent="0.25">
      <c r="A168" s="192">
        <v>160</v>
      </c>
      <c r="B168" s="110"/>
      <c r="C168" s="110"/>
      <c r="D168" s="66"/>
      <c r="E168" s="110"/>
      <c r="F168" s="67"/>
      <c r="G168" s="67"/>
      <c r="H168" s="193"/>
      <c r="I168" s="193"/>
      <c r="J168" s="193"/>
      <c r="K168" s="194"/>
      <c r="L168" s="67"/>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79">
        <f>'Training Plan'!V279</f>
        <v>0</v>
      </c>
      <c r="AI168" s="180">
        <f>IF('Training Plan'!V279&gt;0,IF('Training Plan'!V279&lt;=2000,'Training Plan'!V279,2000),0)</f>
        <v>0</v>
      </c>
      <c r="AJ168" s="204">
        <f t="shared" si="2"/>
        <v>0</v>
      </c>
    </row>
    <row r="169" spans="1:36" x14ac:dyDescent="0.25">
      <c r="A169" s="192">
        <v>161</v>
      </c>
      <c r="B169" s="110"/>
      <c r="C169" s="110"/>
      <c r="D169" s="66"/>
      <c r="E169" s="110"/>
      <c r="F169" s="67"/>
      <c r="G169" s="67"/>
      <c r="H169" s="193"/>
      <c r="I169" s="193"/>
      <c r="J169" s="193"/>
      <c r="K169" s="194"/>
      <c r="L169" s="67"/>
      <c r="M169" s="181"/>
      <c r="N169" s="181"/>
      <c r="O169" s="181"/>
      <c r="P169" s="181"/>
      <c r="Q169" s="181"/>
      <c r="R169" s="181"/>
      <c r="S169" s="181"/>
      <c r="T169" s="181"/>
      <c r="U169" s="181"/>
      <c r="V169" s="181"/>
      <c r="W169" s="181"/>
      <c r="X169" s="181"/>
      <c r="Y169" s="181"/>
      <c r="Z169" s="181"/>
      <c r="AA169" s="181"/>
      <c r="AB169" s="181"/>
      <c r="AC169" s="181"/>
      <c r="AD169" s="181"/>
      <c r="AE169" s="181"/>
      <c r="AF169" s="181"/>
      <c r="AG169" s="181"/>
      <c r="AH169" s="179">
        <f>'Training Plan'!V280</f>
        <v>0</v>
      </c>
      <c r="AI169" s="180">
        <f>IF('Training Plan'!V280&gt;0,IF('Training Plan'!V280&lt;=2000,'Training Plan'!V280,2000),0)</f>
        <v>0</v>
      </c>
      <c r="AJ169" s="204">
        <f t="shared" si="2"/>
        <v>0</v>
      </c>
    </row>
    <row r="170" spans="1:36" x14ac:dyDescent="0.25">
      <c r="A170" s="192">
        <v>162</v>
      </c>
      <c r="B170" s="110"/>
      <c r="C170" s="110"/>
      <c r="D170" s="66"/>
      <c r="E170" s="110"/>
      <c r="F170" s="67"/>
      <c r="G170" s="67"/>
      <c r="H170" s="193"/>
      <c r="I170" s="193"/>
      <c r="J170" s="193"/>
      <c r="K170" s="194"/>
      <c r="L170" s="67"/>
      <c r="M170" s="181"/>
      <c r="N170" s="181"/>
      <c r="O170" s="181"/>
      <c r="P170" s="181"/>
      <c r="Q170" s="181"/>
      <c r="R170" s="181"/>
      <c r="S170" s="181"/>
      <c r="T170" s="181"/>
      <c r="U170" s="181"/>
      <c r="V170" s="181"/>
      <c r="W170" s="181"/>
      <c r="X170" s="181"/>
      <c r="Y170" s="181"/>
      <c r="Z170" s="181"/>
      <c r="AA170" s="181"/>
      <c r="AB170" s="181"/>
      <c r="AC170" s="181"/>
      <c r="AD170" s="181"/>
      <c r="AE170" s="181"/>
      <c r="AF170" s="181"/>
      <c r="AG170" s="181"/>
      <c r="AH170" s="179">
        <f>'Training Plan'!V281</f>
        <v>0</v>
      </c>
      <c r="AI170" s="180">
        <f>IF('Training Plan'!V281&gt;0,IF('Training Plan'!V281&lt;=2000,'Training Plan'!V281,2000),0)</f>
        <v>0</v>
      </c>
      <c r="AJ170" s="204">
        <f t="shared" si="2"/>
        <v>0</v>
      </c>
    </row>
    <row r="171" spans="1:36" x14ac:dyDescent="0.25">
      <c r="A171" s="192">
        <v>163</v>
      </c>
      <c r="B171" s="110"/>
      <c r="C171" s="110"/>
      <c r="D171" s="66"/>
      <c r="E171" s="110"/>
      <c r="F171" s="67"/>
      <c r="G171" s="67"/>
      <c r="H171" s="193"/>
      <c r="I171" s="193"/>
      <c r="J171" s="193"/>
      <c r="K171" s="194"/>
      <c r="L171" s="67"/>
      <c r="M171" s="181"/>
      <c r="N171" s="181"/>
      <c r="O171" s="181"/>
      <c r="P171" s="181"/>
      <c r="Q171" s="181"/>
      <c r="R171" s="181"/>
      <c r="S171" s="181"/>
      <c r="T171" s="181"/>
      <c r="U171" s="181"/>
      <c r="V171" s="181"/>
      <c r="W171" s="181"/>
      <c r="X171" s="181"/>
      <c r="Y171" s="181"/>
      <c r="Z171" s="181"/>
      <c r="AA171" s="181"/>
      <c r="AB171" s="181"/>
      <c r="AC171" s="181"/>
      <c r="AD171" s="181"/>
      <c r="AE171" s="181"/>
      <c r="AF171" s="181"/>
      <c r="AG171" s="181"/>
      <c r="AH171" s="179">
        <f>'Training Plan'!V282</f>
        <v>0</v>
      </c>
      <c r="AI171" s="180">
        <f>IF('Training Plan'!V282&gt;0,IF('Training Plan'!V282&lt;=2000,'Training Plan'!V282,2000),0)</f>
        <v>0</v>
      </c>
      <c r="AJ171" s="204">
        <f t="shared" si="2"/>
        <v>0</v>
      </c>
    </row>
    <row r="172" spans="1:36" x14ac:dyDescent="0.25">
      <c r="A172" s="192">
        <v>164</v>
      </c>
      <c r="B172" s="110"/>
      <c r="C172" s="110"/>
      <c r="D172" s="66"/>
      <c r="E172" s="110"/>
      <c r="F172" s="67"/>
      <c r="G172" s="67"/>
      <c r="H172" s="193"/>
      <c r="I172" s="193"/>
      <c r="J172" s="193"/>
      <c r="K172" s="194"/>
      <c r="L172" s="67"/>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79">
        <f>'Training Plan'!V283</f>
        <v>0</v>
      </c>
      <c r="AI172" s="180">
        <f>IF('Training Plan'!V283&gt;0,IF('Training Plan'!V283&lt;=2000,'Training Plan'!V283,2000),0)</f>
        <v>0</v>
      </c>
      <c r="AJ172" s="204">
        <f t="shared" si="2"/>
        <v>0</v>
      </c>
    </row>
    <row r="173" spans="1:36" x14ac:dyDescent="0.25">
      <c r="A173" s="192">
        <v>165</v>
      </c>
      <c r="B173" s="110"/>
      <c r="C173" s="110"/>
      <c r="D173" s="66"/>
      <c r="E173" s="110"/>
      <c r="F173" s="67"/>
      <c r="G173" s="67"/>
      <c r="H173" s="193"/>
      <c r="I173" s="193"/>
      <c r="J173" s="193"/>
      <c r="K173" s="194"/>
      <c r="L173" s="67"/>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79">
        <f>'Training Plan'!V284</f>
        <v>0</v>
      </c>
      <c r="AI173" s="180">
        <f>IF('Training Plan'!V284&gt;0,IF('Training Plan'!V284&lt;=2000,'Training Plan'!V284,2000),0)</f>
        <v>0</v>
      </c>
      <c r="AJ173" s="204">
        <f t="shared" si="2"/>
        <v>0</v>
      </c>
    </row>
    <row r="174" spans="1:36" x14ac:dyDescent="0.25">
      <c r="A174" s="192">
        <v>166</v>
      </c>
      <c r="B174" s="110"/>
      <c r="C174" s="110"/>
      <c r="D174" s="66"/>
      <c r="E174" s="110"/>
      <c r="F174" s="67"/>
      <c r="G174" s="67"/>
      <c r="H174" s="193"/>
      <c r="I174" s="193"/>
      <c r="J174" s="193"/>
      <c r="K174" s="194"/>
      <c r="L174" s="67"/>
      <c r="M174" s="181"/>
      <c r="N174" s="181"/>
      <c r="O174" s="181"/>
      <c r="P174" s="181"/>
      <c r="Q174" s="181"/>
      <c r="R174" s="181"/>
      <c r="S174" s="181"/>
      <c r="T174" s="181"/>
      <c r="U174" s="181"/>
      <c r="V174" s="181"/>
      <c r="W174" s="181"/>
      <c r="X174" s="181"/>
      <c r="Y174" s="181"/>
      <c r="Z174" s="181"/>
      <c r="AA174" s="181"/>
      <c r="AB174" s="181"/>
      <c r="AC174" s="181"/>
      <c r="AD174" s="181"/>
      <c r="AE174" s="181"/>
      <c r="AF174" s="181"/>
      <c r="AG174" s="181"/>
      <c r="AH174" s="179">
        <f>'Training Plan'!V285</f>
        <v>0</v>
      </c>
      <c r="AI174" s="180">
        <f>IF('Training Plan'!V285&gt;0,IF('Training Plan'!V285&lt;=2000,'Training Plan'!V285,2000),0)</f>
        <v>0</v>
      </c>
      <c r="AJ174" s="204">
        <f t="shared" si="2"/>
        <v>0</v>
      </c>
    </row>
    <row r="175" spans="1:36" x14ac:dyDescent="0.25">
      <c r="A175" s="192">
        <v>167</v>
      </c>
      <c r="B175" s="110"/>
      <c r="C175" s="110"/>
      <c r="D175" s="66"/>
      <c r="E175" s="110"/>
      <c r="F175" s="67"/>
      <c r="G175" s="67"/>
      <c r="H175" s="193"/>
      <c r="I175" s="193"/>
      <c r="J175" s="193"/>
      <c r="K175" s="194"/>
      <c r="L175" s="67"/>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79">
        <f>'Training Plan'!V286</f>
        <v>0</v>
      </c>
      <c r="AI175" s="180">
        <f>IF('Training Plan'!V286&gt;0,IF('Training Plan'!V286&lt;=2000,'Training Plan'!V286,2000),0)</f>
        <v>0</v>
      </c>
      <c r="AJ175" s="204">
        <f>AH175-AI175</f>
        <v>0</v>
      </c>
    </row>
    <row r="176" spans="1:36" x14ac:dyDescent="0.25">
      <c r="A176" s="192">
        <v>168</v>
      </c>
      <c r="B176" s="110"/>
      <c r="C176" s="110"/>
      <c r="D176" s="66"/>
      <c r="E176" s="110"/>
      <c r="F176" s="67"/>
      <c r="G176" s="67"/>
      <c r="H176" s="193"/>
      <c r="I176" s="193"/>
      <c r="J176" s="193"/>
      <c r="K176" s="194"/>
      <c r="L176" s="67"/>
      <c r="M176" s="181"/>
      <c r="N176" s="181"/>
      <c r="O176" s="181"/>
      <c r="P176" s="181"/>
      <c r="Q176" s="181"/>
      <c r="R176" s="181"/>
      <c r="S176" s="181"/>
      <c r="T176" s="181"/>
      <c r="U176" s="181"/>
      <c r="V176" s="181"/>
      <c r="W176" s="181"/>
      <c r="X176" s="181"/>
      <c r="Y176" s="181"/>
      <c r="Z176" s="181"/>
      <c r="AA176" s="181"/>
      <c r="AB176" s="181"/>
      <c r="AC176" s="181"/>
      <c r="AD176" s="181"/>
      <c r="AE176" s="181"/>
      <c r="AF176" s="181"/>
      <c r="AG176" s="181"/>
      <c r="AH176" s="179">
        <f>'Training Plan'!V287</f>
        <v>0</v>
      </c>
      <c r="AI176" s="180">
        <f>IF('Training Plan'!V287&gt;0,IF('Training Plan'!V287&lt;=2000,'Training Plan'!V287,2000),0)</f>
        <v>0</v>
      </c>
      <c r="AJ176" s="204">
        <f>AH176-AI176</f>
        <v>0</v>
      </c>
    </row>
    <row r="177" spans="1:36" x14ac:dyDescent="0.25">
      <c r="A177" s="192">
        <v>169</v>
      </c>
      <c r="B177" s="110"/>
      <c r="C177" s="110"/>
      <c r="D177" s="66"/>
      <c r="E177" s="110"/>
      <c r="F177" s="67"/>
      <c r="G177" s="67"/>
      <c r="H177" s="193"/>
      <c r="I177" s="193"/>
      <c r="J177" s="193"/>
      <c r="K177" s="194"/>
      <c r="L177" s="67"/>
      <c r="M177" s="181"/>
      <c r="N177" s="181"/>
      <c r="O177" s="181"/>
      <c r="P177" s="181"/>
      <c r="Q177" s="181"/>
      <c r="R177" s="181"/>
      <c r="S177" s="181"/>
      <c r="T177" s="181"/>
      <c r="U177" s="181"/>
      <c r="V177" s="181"/>
      <c r="W177" s="181"/>
      <c r="X177" s="181"/>
      <c r="Y177" s="181"/>
      <c r="Z177" s="181"/>
      <c r="AA177" s="181"/>
      <c r="AB177" s="181"/>
      <c r="AC177" s="181"/>
      <c r="AD177" s="181"/>
      <c r="AE177" s="181"/>
      <c r="AF177" s="181"/>
      <c r="AG177" s="181"/>
      <c r="AH177" s="179">
        <f>'Training Plan'!V288</f>
        <v>0</v>
      </c>
      <c r="AI177" s="180">
        <f>IF('Training Plan'!V288&gt;0,IF('Training Plan'!V288&lt;=2000,'Training Plan'!V288,2000),0)</f>
        <v>0</v>
      </c>
      <c r="AJ177" s="204">
        <f t="shared" ref="AJ177" si="3">AH177-AI177</f>
        <v>0</v>
      </c>
    </row>
    <row r="178" spans="1:36" x14ac:dyDescent="0.25">
      <c r="A178" s="192">
        <v>170</v>
      </c>
      <c r="B178" s="110"/>
      <c r="C178" s="110"/>
      <c r="D178" s="66"/>
      <c r="E178" s="110"/>
      <c r="F178" s="67"/>
      <c r="G178" s="67"/>
      <c r="H178" s="193"/>
      <c r="I178" s="193"/>
      <c r="J178" s="193"/>
      <c r="K178" s="194"/>
      <c r="L178" s="67"/>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79">
        <f>'Training Plan'!V289</f>
        <v>0</v>
      </c>
      <c r="AI178" s="180">
        <f>IF('Training Plan'!V289&gt;0,IF('Training Plan'!V289&lt;=2000,'Training Plan'!V289,2000),0)</f>
        <v>0</v>
      </c>
      <c r="AJ178" s="204">
        <f>AH178-AI178</f>
        <v>0</v>
      </c>
    </row>
    <row r="179" spans="1:36" x14ac:dyDescent="0.25">
      <c r="A179" s="192">
        <v>171</v>
      </c>
      <c r="B179" s="110"/>
      <c r="C179" s="110"/>
      <c r="D179" s="66"/>
      <c r="E179" s="110"/>
      <c r="F179" s="67"/>
      <c r="G179" s="67"/>
      <c r="H179" s="193"/>
      <c r="I179" s="193"/>
      <c r="J179" s="193"/>
      <c r="K179" s="194"/>
      <c r="L179" s="67"/>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79">
        <f>'Training Plan'!V290</f>
        <v>0</v>
      </c>
      <c r="AI179" s="180">
        <f>IF('Training Plan'!V290&gt;0,IF('Training Plan'!V290&lt;=2000,'Training Plan'!V290,2000),0)</f>
        <v>0</v>
      </c>
      <c r="AJ179" s="204">
        <f>AH179-AI179</f>
        <v>0</v>
      </c>
    </row>
    <row r="180" spans="1:36" x14ac:dyDescent="0.25">
      <c r="A180" s="192">
        <v>172</v>
      </c>
      <c r="B180" s="110"/>
      <c r="C180" s="110"/>
      <c r="D180" s="66"/>
      <c r="E180" s="110"/>
      <c r="F180" s="67"/>
      <c r="G180" s="67"/>
      <c r="H180" s="193"/>
      <c r="I180" s="193"/>
      <c r="J180" s="193"/>
      <c r="K180" s="194"/>
      <c r="L180" s="67"/>
      <c r="M180" s="181"/>
      <c r="N180" s="181"/>
      <c r="O180" s="181"/>
      <c r="P180" s="181"/>
      <c r="Q180" s="181"/>
      <c r="R180" s="181"/>
      <c r="S180" s="181"/>
      <c r="T180" s="181"/>
      <c r="U180" s="181"/>
      <c r="V180" s="181"/>
      <c r="W180" s="181"/>
      <c r="X180" s="181"/>
      <c r="Y180" s="181"/>
      <c r="Z180" s="181"/>
      <c r="AA180" s="181"/>
      <c r="AB180" s="181"/>
      <c r="AC180" s="181"/>
      <c r="AD180" s="181"/>
      <c r="AE180" s="181"/>
      <c r="AF180" s="181"/>
      <c r="AG180" s="181"/>
      <c r="AH180" s="179"/>
      <c r="AI180" s="180"/>
      <c r="AJ180" s="204"/>
    </row>
    <row r="181" spans="1:36" x14ac:dyDescent="0.25">
      <c r="A181" s="192">
        <v>173</v>
      </c>
      <c r="B181" s="110"/>
      <c r="C181" s="110"/>
      <c r="D181" s="66"/>
      <c r="E181" s="110"/>
      <c r="F181" s="67"/>
      <c r="G181" s="67"/>
      <c r="H181" s="193"/>
      <c r="I181" s="193"/>
      <c r="J181" s="193"/>
      <c r="K181" s="194"/>
      <c r="L181" s="67"/>
      <c r="M181" s="181"/>
      <c r="N181" s="181"/>
      <c r="O181" s="181"/>
      <c r="P181" s="181"/>
      <c r="Q181" s="181"/>
      <c r="R181" s="181"/>
      <c r="S181" s="181"/>
      <c r="T181" s="181"/>
      <c r="U181" s="181"/>
      <c r="V181" s="181"/>
      <c r="W181" s="181"/>
      <c r="X181" s="181"/>
      <c r="Y181" s="181"/>
      <c r="Z181" s="181"/>
      <c r="AA181" s="181"/>
      <c r="AB181" s="181"/>
      <c r="AC181" s="181"/>
      <c r="AD181" s="181"/>
      <c r="AE181" s="181"/>
      <c r="AF181" s="181"/>
      <c r="AG181" s="181"/>
      <c r="AH181" s="179"/>
      <c r="AI181" s="180"/>
      <c r="AJ181" s="204"/>
    </row>
    <row r="182" spans="1:36" x14ac:dyDescent="0.25">
      <c r="A182" s="192">
        <v>174</v>
      </c>
      <c r="B182" s="110"/>
      <c r="C182" s="110"/>
      <c r="D182" s="66"/>
      <c r="E182" s="110"/>
      <c r="F182" s="67"/>
      <c r="G182" s="67"/>
      <c r="H182" s="193"/>
      <c r="I182" s="193"/>
      <c r="J182" s="193"/>
      <c r="K182" s="194"/>
      <c r="L182" s="67"/>
      <c r="M182" s="181"/>
      <c r="N182" s="181"/>
      <c r="O182" s="181"/>
      <c r="P182" s="181"/>
      <c r="Q182" s="181"/>
      <c r="R182" s="181"/>
      <c r="S182" s="181"/>
      <c r="T182" s="181"/>
      <c r="U182" s="181"/>
      <c r="V182" s="181"/>
      <c r="W182" s="181"/>
      <c r="X182" s="181"/>
      <c r="Y182" s="181"/>
      <c r="Z182" s="181"/>
      <c r="AA182" s="181"/>
      <c r="AB182" s="181"/>
      <c r="AC182" s="181"/>
      <c r="AD182" s="181"/>
      <c r="AE182" s="181"/>
      <c r="AF182" s="181"/>
      <c r="AG182" s="181"/>
      <c r="AH182" s="179"/>
      <c r="AI182" s="180"/>
      <c r="AJ182" s="204"/>
    </row>
    <row r="183" spans="1:36" x14ac:dyDescent="0.25">
      <c r="A183" s="192">
        <v>175</v>
      </c>
      <c r="B183" s="110"/>
      <c r="C183" s="110"/>
      <c r="D183" s="66"/>
      <c r="E183" s="110"/>
      <c r="F183" s="67"/>
      <c r="G183" s="67"/>
      <c r="H183" s="193"/>
      <c r="I183" s="193"/>
      <c r="J183" s="193"/>
      <c r="K183" s="194"/>
      <c r="L183" s="67"/>
      <c r="M183" s="181"/>
      <c r="N183" s="181"/>
      <c r="O183" s="181"/>
      <c r="P183" s="181"/>
      <c r="Q183" s="181"/>
      <c r="R183" s="181"/>
      <c r="S183" s="181"/>
      <c r="T183" s="181"/>
      <c r="U183" s="181"/>
      <c r="V183" s="181"/>
      <c r="W183" s="181"/>
      <c r="X183" s="181"/>
      <c r="Y183" s="181"/>
      <c r="Z183" s="181"/>
      <c r="AA183" s="181"/>
      <c r="AB183" s="181"/>
      <c r="AC183" s="181"/>
      <c r="AD183" s="181"/>
      <c r="AE183" s="181"/>
      <c r="AF183" s="181"/>
      <c r="AG183" s="181"/>
      <c r="AH183" s="179"/>
      <c r="AI183" s="180"/>
      <c r="AJ183" s="204"/>
    </row>
    <row r="184" spans="1:36" x14ac:dyDescent="0.25">
      <c r="A184" s="192">
        <v>176</v>
      </c>
      <c r="B184" s="110"/>
      <c r="C184" s="110"/>
      <c r="D184" s="66"/>
      <c r="E184" s="110"/>
      <c r="F184" s="67"/>
      <c r="G184" s="67"/>
      <c r="H184" s="193"/>
      <c r="I184" s="193"/>
      <c r="J184" s="193"/>
      <c r="K184" s="194"/>
      <c r="L184" s="67"/>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79"/>
      <c r="AI184" s="180"/>
      <c r="AJ184" s="204"/>
    </row>
    <row r="185" spans="1:36" x14ac:dyDescent="0.25">
      <c r="A185" s="192">
        <v>177</v>
      </c>
      <c r="B185" s="110"/>
      <c r="C185" s="110"/>
      <c r="D185" s="66"/>
      <c r="E185" s="110"/>
      <c r="F185" s="67"/>
      <c r="G185" s="67"/>
      <c r="H185" s="193"/>
      <c r="I185" s="193"/>
      <c r="J185" s="193"/>
      <c r="K185" s="194"/>
      <c r="L185" s="67"/>
      <c r="M185" s="181"/>
      <c r="N185" s="181"/>
      <c r="O185" s="181"/>
      <c r="P185" s="181"/>
      <c r="Q185" s="181"/>
      <c r="R185" s="181"/>
      <c r="S185" s="181"/>
      <c r="T185" s="181"/>
      <c r="U185" s="181"/>
      <c r="V185" s="181"/>
      <c r="W185" s="181"/>
      <c r="X185" s="181"/>
      <c r="Y185" s="181"/>
      <c r="Z185" s="181"/>
      <c r="AA185" s="181"/>
      <c r="AB185" s="181"/>
      <c r="AC185" s="181"/>
      <c r="AD185" s="181"/>
      <c r="AE185" s="181"/>
      <c r="AF185" s="181"/>
      <c r="AG185" s="181"/>
      <c r="AH185" s="179"/>
      <c r="AI185" s="180"/>
      <c r="AJ185" s="204"/>
    </row>
    <row r="186" spans="1:36" x14ac:dyDescent="0.25">
      <c r="A186" s="192">
        <v>178</v>
      </c>
      <c r="B186" s="110"/>
      <c r="C186" s="110"/>
      <c r="D186" s="66"/>
      <c r="E186" s="110"/>
      <c r="F186" s="67"/>
      <c r="G186" s="67"/>
      <c r="H186" s="193"/>
      <c r="I186" s="193"/>
      <c r="J186" s="193"/>
      <c r="K186" s="194"/>
      <c r="L186" s="67"/>
      <c r="M186" s="181"/>
      <c r="N186" s="181"/>
      <c r="O186" s="181"/>
      <c r="P186" s="181"/>
      <c r="Q186" s="181"/>
      <c r="R186" s="181"/>
      <c r="S186" s="181"/>
      <c r="T186" s="181"/>
      <c r="U186" s="181"/>
      <c r="V186" s="181"/>
      <c r="W186" s="181"/>
      <c r="X186" s="181"/>
      <c r="Y186" s="181"/>
      <c r="Z186" s="181"/>
      <c r="AA186" s="181"/>
      <c r="AB186" s="181"/>
      <c r="AC186" s="181"/>
      <c r="AD186" s="181"/>
      <c r="AE186" s="181"/>
      <c r="AF186" s="181"/>
      <c r="AG186" s="181"/>
      <c r="AH186" s="179"/>
      <c r="AI186" s="180"/>
      <c r="AJ186" s="204"/>
    </row>
    <row r="187" spans="1:36" x14ac:dyDescent="0.25">
      <c r="A187" s="192">
        <v>179</v>
      </c>
      <c r="B187" s="110"/>
      <c r="C187" s="110"/>
      <c r="D187" s="66"/>
      <c r="E187" s="110"/>
      <c r="F187" s="67"/>
      <c r="G187" s="67"/>
      <c r="H187" s="193"/>
      <c r="I187" s="193"/>
      <c r="J187" s="193"/>
      <c r="K187" s="194"/>
      <c r="L187" s="67"/>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79"/>
      <c r="AI187" s="180"/>
      <c r="AJ187" s="204"/>
    </row>
    <row r="188" spans="1:36" x14ac:dyDescent="0.25">
      <c r="A188" s="192">
        <v>180</v>
      </c>
      <c r="B188" s="110"/>
      <c r="C188" s="110"/>
      <c r="D188" s="66"/>
      <c r="E188" s="110"/>
      <c r="F188" s="67"/>
      <c r="G188" s="67"/>
      <c r="H188" s="193"/>
      <c r="I188" s="193"/>
      <c r="J188" s="193"/>
      <c r="K188" s="194"/>
      <c r="L188" s="67"/>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79"/>
      <c r="AI188" s="180"/>
      <c r="AJ188" s="204"/>
    </row>
    <row r="189" spans="1:36" x14ac:dyDescent="0.25">
      <c r="A189" s="192">
        <v>181</v>
      </c>
      <c r="B189" s="110"/>
      <c r="C189" s="110"/>
      <c r="D189" s="66"/>
      <c r="E189" s="110"/>
      <c r="F189" s="67"/>
      <c r="G189" s="67"/>
      <c r="H189" s="193"/>
      <c r="I189" s="193"/>
      <c r="J189" s="193"/>
      <c r="K189" s="194"/>
      <c r="L189" s="67"/>
      <c r="M189" s="181"/>
      <c r="N189" s="181"/>
      <c r="O189" s="181"/>
      <c r="P189" s="181"/>
      <c r="Q189" s="181"/>
      <c r="R189" s="181"/>
      <c r="S189" s="181"/>
      <c r="T189" s="181"/>
      <c r="U189" s="181"/>
      <c r="V189" s="181"/>
      <c r="W189" s="181"/>
      <c r="X189" s="181"/>
      <c r="Y189" s="181"/>
      <c r="Z189" s="181"/>
      <c r="AA189" s="181"/>
      <c r="AB189" s="181"/>
      <c r="AC189" s="181"/>
      <c r="AD189" s="181"/>
      <c r="AE189" s="181"/>
      <c r="AF189" s="181"/>
      <c r="AG189" s="181"/>
      <c r="AH189" s="179"/>
      <c r="AI189" s="180"/>
      <c r="AJ189" s="204"/>
    </row>
    <row r="190" spans="1:36" x14ac:dyDescent="0.25">
      <c r="A190" s="192">
        <v>182</v>
      </c>
      <c r="B190" s="110"/>
      <c r="C190" s="110"/>
      <c r="D190" s="66"/>
      <c r="E190" s="110"/>
      <c r="F190" s="67"/>
      <c r="G190" s="67"/>
      <c r="H190" s="193"/>
      <c r="I190" s="193"/>
      <c r="J190" s="193"/>
      <c r="K190" s="194"/>
      <c r="L190" s="67"/>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79"/>
      <c r="AI190" s="180"/>
      <c r="AJ190" s="204"/>
    </row>
    <row r="191" spans="1:36" x14ac:dyDescent="0.25">
      <c r="A191" s="192">
        <v>183</v>
      </c>
      <c r="B191" s="110"/>
      <c r="C191" s="110"/>
      <c r="D191" s="66"/>
      <c r="E191" s="110"/>
      <c r="F191" s="67"/>
      <c r="G191" s="67"/>
      <c r="H191" s="193"/>
      <c r="I191" s="193"/>
      <c r="J191" s="193"/>
      <c r="K191" s="194"/>
      <c r="L191" s="67"/>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row>
    <row r="192" spans="1:36" x14ac:dyDescent="0.25">
      <c r="A192" s="192">
        <v>184</v>
      </c>
      <c r="B192" s="110"/>
      <c r="C192" s="110"/>
      <c r="D192" s="66"/>
      <c r="E192" s="110"/>
      <c r="F192" s="67"/>
      <c r="G192" s="67"/>
      <c r="H192" s="193"/>
      <c r="I192" s="193"/>
      <c r="J192" s="193"/>
      <c r="K192" s="194"/>
      <c r="L192" s="67"/>
      <c r="M192" s="181"/>
      <c r="N192" s="181"/>
      <c r="O192" s="181"/>
      <c r="P192" s="181"/>
      <c r="Q192" s="181"/>
      <c r="R192" s="181"/>
      <c r="S192" s="181"/>
      <c r="T192" s="181"/>
      <c r="U192" s="181"/>
      <c r="V192" s="181"/>
      <c r="W192" s="181"/>
      <c r="X192" s="181"/>
      <c r="Y192" s="181"/>
      <c r="Z192" s="181"/>
      <c r="AA192" s="181"/>
      <c r="AB192" s="181"/>
      <c r="AC192" s="181"/>
      <c r="AD192" s="181"/>
      <c r="AE192" s="181"/>
      <c r="AF192" s="181"/>
      <c r="AG192" s="181"/>
    </row>
    <row r="193" spans="1:33" x14ac:dyDescent="0.25">
      <c r="A193" s="192">
        <v>185</v>
      </c>
      <c r="B193" s="110"/>
      <c r="C193" s="110"/>
      <c r="D193" s="66"/>
      <c r="E193" s="110"/>
      <c r="F193" s="67"/>
      <c r="G193" s="67"/>
      <c r="H193" s="193"/>
      <c r="I193" s="193"/>
      <c r="J193" s="193"/>
      <c r="K193" s="194"/>
      <c r="L193" s="67"/>
      <c r="M193" s="181"/>
      <c r="N193" s="181"/>
      <c r="O193" s="181"/>
      <c r="P193" s="181"/>
      <c r="Q193" s="181"/>
      <c r="R193" s="181"/>
      <c r="S193" s="181"/>
      <c r="T193" s="181"/>
      <c r="U193" s="181"/>
      <c r="V193" s="181"/>
      <c r="W193" s="181"/>
      <c r="X193" s="181"/>
      <c r="Y193" s="181"/>
      <c r="Z193" s="181"/>
      <c r="AA193" s="181"/>
      <c r="AB193" s="181"/>
      <c r="AC193" s="181"/>
      <c r="AD193" s="181"/>
      <c r="AE193" s="181"/>
      <c r="AF193" s="181"/>
      <c r="AG193" s="181"/>
    </row>
    <row r="194" spans="1:33" x14ac:dyDescent="0.25">
      <c r="A194" s="192">
        <v>186</v>
      </c>
      <c r="B194" s="110"/>
      <c r="C194" s="110"/>
      <c r="D194" s="66"/>
      <c r="E194" s="110"/>
      <c r="F194" s="67"/>
      <c r="G194" s="67"/>
      <c r="H194" s="193"/>
      <c r="I194" s="193"/>
      <c r="J194" s="193"/>
      <c r="K194" s="194"/>
      <c r="L194" s="67"/>
      <c r="M194" s="181"/>
      <c r="N194" s="181"/>
      <c r="O194" s="181"/>
      <c r="P194" s="181"/>
      <c r="Q194" s="181"/>
      <c r="R194" s="181"/>
      <c r="S194" s="181"/>
      <c r="T194" s="181"/>
      <c r="U194" s="181"/>
      <c r="V194" s="181"/>
      <c r="W194" s="181"/>
      <c r="X194" s="181"/>
      <c r="Y194" s="181"/>
      <c r="Z194" s="181"/>
      <c r="AA194" s="181"/>
      <c r="AB194" s="181"/>
      <c r="AC194" s="181"/>
      <c r="AD194" s="181"/>
      <c r="AE194" s="181"/>
      <c r="AF194" s="181"/>
      <c r="AG194" s="181"/>
    </row>
    <row r="195" spans="1:33" x14ac:dyDescent="0.25">
      <c r="A195" s="192">
        <v>187</v>
      </c>
      <c r="B195" s="110"/>
      <c r="C195" s="110"/>
      <c r="D195" s="66"/>
      <c r="E195" s="110"/>
      <c r="F195" s="67"/>
      <c r="G195" s="67"/>
      <c r="H195" s="193"/>
      <c r="I195" s="193"/>
      <c r="J195" s="193"/>
      <c r="K195" s="194"/>
      <c r="L195" s="67"/>
      <c r="M195" s="181"/>
      <c r="N195" s="181"/>
      <c r="O195" s="181"/>
      <c r="P195" s="181"/>
      <c r="Q195" s="181"/>
      <c r="R195" s="181"/>
      <c r="S195" s="181"/>
      <c r="T195" s="181"/>
      <c r="U195" s="181"/>
      <c r="V195" s="181"/>
      <c r="W195" s="181"/>
      <c r="X195" s="181"/>
      <c r="Y195" s="181"/>
      <c r="Z195" s="181"/>
      <c r="AA195" s="181"/>
      <c r="AB195" s="181"/>
      <c r="AC195" s="181"/>
      <c r="AD195" s="181"/>
      <c r="AE195" s="181"/>
      <c r="AF195" s="181"/>
      <c r="AG195" s="181"/>
    </row>
    <row r="196" spans="1:33" x14ac:dyDescent="0.25">
      <c r="A196" s="192">
        <v>188</v>
      </c>
      <c r="B196" s="110"/>
      <c r="C196" s="110"/>
      <c r="D196" s="66"/>
      <c r="E196" s="110"/>
      <c r="F196" s="67"/>
      <c r="G196" s="67"/>
      <c r="H196" s="193"/>
      <c r="I196" s="193"/>
      <c r="J196" s="193"/>
      <c r="K196" s="194"/>
      <c r="L196" s="67"/>
      <c r="M196" s="181"/>
      <c r="N196" s="181"/>
      <c r="O196" s="181"/>
      <c r="P196" s="181"/>
      <c r="Q196" s="181"/>
      <c r="R196" s="181"/>
      <c r="S196" s="181"/>
      <c r="T196" s="181"/>
      <c r="U196" s="181"/>
      <c r="V196" s="181"/>
      <c r="W196" s="181"/>
      <c r="X196" s="181"/>
      <c r="Y196" s="181"/>
      <c r="Z196" s="181"/>
      <c r="AA196" s="181"/>
      <c r="AB196" s="181"/>
      <c r="AC196" s="181"/>
      <c r="AD196" s="181"/>
      <c r="AE196" s="181"/>
      <c r="AF196" s="181"/>
      <c r="AG196" s="181"/>
    </row>
    <row r="197" spans="1:33" x14ac:dyDescent="0.25">
      <c r="A197" s="192">
        <v>189</v>
      </c>
      <c r="B197" s="110"/>
      <c r="C197" s="110"/>
      <c r="D197" s="66"/>
      <c r="E197" s="110"/>
      <c r="F197" s="67"/>
      <c r="G197" s="67"/>
      <c r="H197" s="193"/>
      <c r="I197" s="193"/>
      <c r="J197" s="193"/>
      <c r="K197" s="194"/>
      <c r="L197" s="67"/>
      <c r="M197" s="181"/>
      <c r="N197" s="181"/>
      <c r="O197" s="181"/>
      <c r="P197" s="181"/>
      <c r="Q197" s="181"/>
      <c r="R197" s="181"/>
      <c r="S197" s="181"/>
      <c r="T197" s="181"/>
      <c r="U197" s="181"/>
      <c r="V197" s="181"/>
      <c r="W197" s="181"/>
      <c r="X197" s="181"/>
      <c r="Y197" s="181"/>
      <c r="Z197" s="181"/>
      <c r="AA197" s="181"/>
      <c r="AB197" s="181"/>
      <c r="AC197" s="181"/>
      <c r="AD197" s="181"/>
      <c r="AE197" s="181"/>
      <c r="AF197" s="181"/>
      <c r="AG197" s="181"/>
    </row>
    <row r="198" spans="1:33" x14ac:dyDescent="0.25">
      <c r="A198" s="192">
        <v>190</v>
      </c>
      <c r="B198" s="110"/>
      <c r="C198" s="110"/>
      <c r="D198" s="66"/>
      <c r="E198" s="110"/>
      <c r="F198" s="67"/>
      <c r="G198" s="67"/>
      <c r="H198" s="193"/>
      <c r="I198" s="193"/>
      <c r="J198" s="193"/>
      <c r="K198" s="194"/>
      <c r="L198" s="67"/>
      <c r="M198" s="181"/>
      <c r="N198" s="181"/>
      <c r="O198" s="181"/>
      <c r="P198" s="181"/>
      <c r="Q198" s="181"/>
      <c r="R198" s="181"/>
      <c r="S198" s="181"/>
      <c r="T198" s="181"/>
      <c r="U198" s="181"/>
      <c r="V198" s="181"/>
      <c r="W198" s="181"/>
      <c r="X198" s="181"/>
      <c r="Y198" s="181"/>
      <c r="Z198" s="181"/>
      <c r="AA198" s="181"/>
      <c r="AB198" s="181"/>
      <c r="AC198" s="181"/>
      <c r="AD198" s="181"/>
      <c r="AE198" s="181"/>
      <c r="AF198" s="181"/>
      <c r="AG198" s="181"/>
    </row>
    <row r="199" spans="1:33" x14ac:dyDescent="0.25">
      <c r="A199" s="192">
        <v>191</v>
      </c>
      <c r="B199" s="110"/>
      <c r="C199" s="110"/>
      <c r="D199" s="66"/>
      <c r="E199" s="110"/>
      <c r="F199" s="67"/>
      <c r="G199" s="67"/>
      <c r="H199" s="193"/>
      <c r="I199" s="193"/>
      <c r="J199" s="193"/>
      <c r="K199" s="194"/>
      <c r="L199" s="67"/>
      <c r="M199" s="181"/>
      <c r="N199" s="181"/>
      <c r="O199" s="181"/>
      <c r="P199" s="181"/>
      <c r="Q199" s="181"/>
      <c r="R199" s="181"/>
      <c r="S199" s="181"/>
      <c r="T199" s="181"/>
      <c r="U199" s="181"/>
      <c r="V199" s="181"/>
      <c r="W199" s="181"/>
      <c r="X199" s="181"/>
      <c r="Y199" s="181"/>
      <c r="Z199" s="181"/>
      <c r="AA199" s="181"/>
      <c r="AB199" s="181"/>
      <c r="AC199" s="181"/>
      <c r="AD199" s="181"/>
      <c r="AE199" s="181"/>
      <c r="AF199" s="181"/>
      <c r="AG199" s="181"/>
    </row>
    <row r="200" spans="1:33" x14ac:dyDescent="0.25">
      <c r="A200" s="192">
        <v>192</v>
      </c>
      <c r="B200" s="110"/>
      <c r="C200" s="110"/>
      <c r="D200" s="66"/>
      <c r="E200" s="110"/>
      <c r="F200" s="67"/>
      <c r="G200" s="67"/>
      <c r="H200" s="193"/>
      <c r="I200" s="193"/>
      <c r="J200" s="193"/>
      <c r="K200" s="194"/>
      <c r="L200" s="67"/>
      <c r="M200" s="181"/>
      <c r="N200" s="181"/>
      <c r="O200" s="181"/>
      <c r="P200" s="181"/>
      <c r="Q200" s="181"/>
      <c r="R200" s="181"/>
      <c r="S200" s="181"/>
      <c r="T200" s="181"/>
      <c r="U200" s="181"/>
      <c r="V200" s="181"/>
      <c r="W200" s="181"/>
      <c r="X200" s="181"/>
      <c r="Y200" s="181"/>
      <c r="Z200" s="181"/>
      <c r="AA200" s="181"/>
      <c r="AB200" s="181"/>
      <c r="AC200" s="181"/>
      <c r="AD200" s="181"/>
      <c r="AE200" s="181"/>
      <c r="AF200" s="181"/>
      <c r="AG200" s="181"/>
    </row>
    <row r="201" spans="1:33" x14ac:dyDescent="0.25">
      <c r="A201" s="192">
        <v>193</v>
      </c>
      <c r="B201" s="110"/>
      <c r="C201" s="110"/>
      <c r="D201" s="66"/>
      <c r="E201" s="110"/>
      <c r="F201" s="67"/>
      <c r="G201" s="67"/>
      <c r="H201" s="193"/>
      <c r="I201" s="193"/>
      <c r="J201" s="193"/>
      <c r="K201" s="194"/>
      <c r="L201" s="67"/>
      <c r="M201" s="181"/>
      <c r="N201" s="181"/>
      <c r="O201" s="181"/>
      <c r="P201" s="181"/>
      <c r="Q201" s="181"/>
      <c r="R201" s="181"/>
      <c r="S201" s="181"/>
      <c r="T201" s="181"/>
      <c r="U201" s="181"/>
      <c r="V201" s="181"/>
      <c r="W201" s="181"/>
      <c r="X201" s="181"/>
      <c r="Y201" s="181"/>
      <c r="Z201" s="181"/>
      <c r="AA201" s="181"/>
      <c r="AB201" s="181"/>
      <c r="AC201" s="181"/>
      <c r="AD201" s="181"/>
      <c r="AE201" s="181"/>
      <c r="AF201" s="181"/>
      <c r="AG201" s="181"/>
    </row>
    <row r="202" spans="1:33" x14ac:dyDescent="0.25">
      <c r="A202" s="192">
        <v>194</v>
      </c>
      <c r="B202" s="110"/>
      <c r="C202" s="110"/>
      <c r="D202" s="66"/>
      <c r="E202" s="110"/>
      <c r="F202" s="67"/>
      <c r="G202" s="67"/>
      <c r="H202" s="193"/>
      <c r="I202" s="193"/>
      <c r="J202" s="193"/>
      <c r="K202" s="194"/>
      <c r="L202" s="67"/>
      <c r="M202" s="181"/>
      <c r="N202" s="181"/>
      <c r="O202" s="181"/>
      <c r="P202" s="181"/>
      <c r="Q202" s="181"/>
      <c r="R202" s="181"/>
      <c r="S202" s="181"/>
      <c r="T202" s="181"/>
      <c r="U202" s="181"/>
      <c r="V202" s="181"/>
      <c r="W202" s="181"/>
      <c r="X202" s="181"/>
      <c r="Y202" s="181"/>
      <c r="Z202" s="181"/>
      <c r="AA202" s="181"/>
      <c r="AB202" s="181"/>
      <c r="AC202" s="181"/>
      <c r="AD202" s="181"/>
      <c r="AE202" s="181"/>
      <c r="AF202" s="181"/>
      <c r="AG202" s="181"/>
    </row>
    <row r="203" spans="1:33" x14ac:dyDescent="0.25">
      <c r="A203" s="192">
        <v>195</v>
      </c>
      <c r="B203" s="110"/>
      <c r="C203" s="110"/>
      <c r="D203" s="66"/>
      <c r="E203" s="110"/>
      <c r="F203" s="67"/>
      <c r="G203" s="67"/>
      <c r="H203" s="193"/>
      <c r="I203" s="193"/>
      <c r="J203" s="193"/>
      <c r="K203" s="194"/>
      <c r="L203" s="67"/>
      <c r="M203" s="181"/>
      <c r="N203" s="181"/>
      <c r="O203" s="181"/>
      <c r="P203" s="181"/>
      <c r="Q203" s="181"/>
      <c r="R203" s="181"/>
      <c r="S203" s="181"/>
      <c r="T203" s="181"/>
      <c r="U203" s="181"/>
      <c r="V203" s="181"/>
      <c r="W203" s="181"/>
      <c r="X203" s="181"/>
      <c r="Y203" s="181"/>
      <c r="Z203" s="181"/>
      <c r="AA203" s="181"/>
      <c r="AB203" s="181"/>
      <c r="AC203" s="181"/>
      <c r="AD203" s="181"/>
      <c r="AE203" s="181"/>
      <c r="AF203" s="181"/>
      <c r="AG203" s="181"/>
    </row>
    <row r="204" spans="1:33" x14ac:dyDescent="0.25">
      <c r="A204" s="192">
        <v>196</v>
      </c>
      <c r="B204" s="110"/>
      <c r="C204" s="110"/>
      <c r="D204" s="66"/>
      <c r="E204" s="110"/>
      <c r="F204" s="67"/>
      <c r="G204" s="67"/>
      <c r="H204" s="193"/>
      <c r="I204" s="193"/>
      <c r="J204" s="193"/>
      <c r="K204" s="194"/>
      <c r="L204" s="67"/>
      <c r="M204" s="181"/>
      <c r="N204" s="181"/>
      <c r="O204" s="181"/>
      <c r="P204" s="181"/>
      <c r="Q204" s="181"/>
      <c r="R204" s="181"/>
      <c r="S204" s="181"/>
      <c r="T204" s="181"/>
      <c r="U204" s="181"/>
      <c r="V204" s="181"/>
      <c r="W204" s="181"/>
      <c r="X204" s="181"/>
      <c r="Y204" s="181"/>
      <c r="Z204" s="181"/>
      <c r="AA204" s="181"/>
      <c r="AB204" s="181"/>
      <c r="AC204" s="181"/>
      <c r="AD204" s="181"/>
      <c r="AE204" s="181"/>
      <c r="AF204" s="181"/>
      <c r="AG204" s="181"/>
    </row>
    <row r="205" spans="1:33" x14ac:dyDescent="0.25">
      <c r="A205" s="192">
        <v>197</v>
      </c>
      <c r="B205" s="110"/>
      <c r="C205" s="110"/>
      <c r="D205" s="66"/>
      <c r="E205" s="110"/>
      <c r="F205" s="67"/>
      <c r="G205" s="67"/>
      <c r="H205" s="193"/>
      <c r="I205" s="193"/>
      <c r="J205" s="193"/>
      <c r="K205" s="194"/>
      <c r="L205" s="67"/>
      <c r="M205" s="181"/>
      <c r="N205" s="181"/>
      <c r="O205" s="181"/>
      <c r="P205" s="181"/>
      <c r="Q205" s="181"/>
      <c r="R205" s="181"/>
      <c r="S205" s="181"/>
      <c r="T205" s="181"/>
      <c r="U205" s="181"/>
      <c r="V205" s="181"/>
      <c r="W205" s="181"/>
      <c r="X205" s="181"/>
      <c r="Y205" s="181"/>
      <c r="Z205" s="181"/>
      <c r="AA205" s="181"/>
      <c r="AB205" s="181"/>
      <c r="AC205" s="181"/>
      <c r="AD205" s="181"/>
      <c r="AE205" s="181"/>
      <c r="AF205" s="181"/>
      <c r="AG205" s="181"/>
    </row>
    <row r="206" spans="1:33" x14ac:dyDescent="0.25">
      <c r="A206" s="192">
        <v>198</v>
      </c>
      <c r="B206" s="110"/>
      <c r="C206" s="110"/>
      <c r="D206" s="66"/>
      <c r="E206" s="110"/>
      <c r="F206" s="67"/>
      <c r="G206" s="67"/>
      <c r="H206" s="193"/>
      <c r="I206" s="193"/>
      <c r="J206" s="193"/>
      <c r="K206" s="194"/>
      <c r="L206" s="67"/>
      <c r="M206" s="181"/>
      <c r="N206" s="181"/>
      <c r="O206" s="181"/>
      <c r="P206" s="181"/>
      <c r="Q206" s="181"/>
      <c r="R206" s="181"/>
      <c r="S206" s="181"/>
      <c r="T206" s="181"/>
      <c r="U206" s="181"/>
      <c r="V206" s="181"/>
      <c r="W206" s="181"/>
      <c r="X206" s="181"/>
      <c r="Y206" s="181"/>
      <c r="Z206" s="181"/>
      <c r="AA206" s="181"/>
      <c r="AB206" s="181"/>
      <c r="AC206" s="181"/>
      <c r="AD206" s="181"/>
      <c r="AE206" s="181"/>
      <c r="AF206" s="181"/>
      <c r="AG206" s="181"/>
    </row>
    <row r="207" spans="1:33" x14ac:dyDescent="0.25">
      <c r="A207" s="192">
        <v>199</v>
      </c>
      <c r="B207" s="110"/>
      <c r="C207" s="110"/>
      <c r="D207" s="66"/>
      <c r="E207" s="110"/>
      <c r="F207" s="67"/>
      <c r="G207" s="67"/>
      <c r="H207" s="193"/>
      <c r="I207" s="193"/>
      <c r="J207" s="193"/>
      <c r="K207" s="194"/>
      <c r="L207" s="67"/>
      <c r="M207" s="181"/>
      <c r="N207" s="181"/>
      <c r="O207" s="181"/>
      <c r="P207" s="181"/>
      <c r="Q207" s="181"/>
      <c r="R207" s="181"/>
      <c r="S207" s="181"/>
      <c r="T207" s="181"/>
      <c r="U207" s="181"/>
      <c r="V207" s="181"/>
      <c r="W207" s="181"/>
      <c r="X207" s="181"/>
      <c r="Y207" s="181"/>
      <c r="Z207" s="181"/>
      <c r="AA207" s="181"/>
      <c r="AB207" s="181"/>
      <c r="AC207" s="181"/>
      <c r="AD207" s="181"/>
      <c r="AE207" s="181"/>
      <c r="AF207" s="181"/>
      <c r="AG207" s="181"/>
    </row>
    <row r="208" spans="1:33" x14ac:dyDescent="0.25">
      <c r="A208" s="192">
        <v>200</v>
      </c>
      <c r="B208" s="110"/>
      <c r="C208" s="110"/>
      <c r="D208" s="66"/>
      <c r="E208" s="110"/>
      <c r="F208" s="67"/>
      <c r="G208" s="67"/>
      <c r="H208" s="193"/>
      <c r="I208" s="193"/>
      <c r="J208" s="193"/>
      <c r="K208" s="194"/>
      <c r="L208" s="67"/>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row>
    <row r="209" spans="1:33" x14ac:dyDescent="0.25">
      <c r="A209" s="192">
        <v>201</v>
      </c>
      <c r="B209" s="110"/>
      <c r="C209" s="110"/>
      <c r="D209" s="66"/>
      <c r="E209" s="110"/>
      <c r="F209" s="67"/>
      <c r="G209" s="67"/>
      <c r="H209" s="193"/>
      <c r="I209" s="193"/>
      <c r="J209" s="193"/>
      <c r="K209" s="194"/>
      <c r="L209" s="67"/>
      <c r="M209" s="181"/>
      <c r="N209" s="181"/>
      <c r="O209" s="181"/>
      <c r="P209" s="181"/>
      <c r="Q209" s="181"/>
      <c r="R209" s="181"/>
      <c r="S209" s="181"/>
      <c r="T209" s="181"/>
      <c r="U209" s="181"/>
      <c r="V209" s="181"/>
      <c r="W209" s="181"/>
      <c r="X209" s="181"/>
      <c r="Y209" s="181"/>
      <c r="Z209" s="181"/>
      <c r="AA209" s="181"/>
      <c r="AB209" s="181"/>
      <c r="AC209" s="181"/>
      <c r="AD209" s="181"/>
      <c r="AE209" s="181"/>
      <c r="AF209" s="181"/>
      <c r="AG209" s="181"/>
    </row>
    <row r="210" spans="1:33" x14ac:dyDescent="0.25">
      <c r="A210" s="192">
        <v>202</v>
      </c>
      <c r="B210" s="110"/>
      <c r="C210" s="110"/>
      <c r="D210" s="66"/>
      <c r="E210" s="110"/>
      <c r="F210" s="67"/>
      <c r="G210" s="67"/>
      <c r="H210" s="193"/>
      <c r="I210" s="193"/>
      <c r="J210" s="193"/>
      <c r="K210" s="194"/>
      <c r="L210" s="67"/>
      <c r="M210" s="181"/>
      <c r="N210" s="181"/>
      <c r="O210" s="181"/>
      <c r="P210" s="181"/>
      <c r="Q210" s="181"/>
      <c r="R210" s="181"/>
      <c r="S210" s="181"/>
      <c r="T210" s="181"/>
      <c r="U210" s="181"/>
      <c r="V210" s="181"/>
      <c r="W210" s="181"/>
      <c r="X210" s="181"/>
      <c r="Y210" s="181"/>
      <c r="Z210" s="181"/>
      <c r="AA210" s="181"/>
      <c r="AB210" s="181"/>
      <c r="AC210" s="181"/>
      <c r="AD210" s="181"/>
      <c r="AE210" s="181"/>
      <c r="AF210" s="181"/>
      <c r="AG210" s="181"/>
    </row>
    <row r="211" spans="1:33" x14ac:dyDescent="0.25">
      <c r="A211" s="192">
        <v>203</v>
      </c>
      <c r="B211" s="110"/>
      <c r="C211" s="110"/>
      <c r="D211" s="66"/>
      <c r="E211" s="110"/>
      <c r="F211" s="67"/>
      <c r="G211" s="67"/>
      <c r="H211" s="193"/>
      <c r="I211" s="193"/>
      <c r="J211" s="193"/>
      <c r="K211" s="194"/>
      <c r="L211" s="67"/>
      <c r="M211" s="181"/>
      <c r="N211" s="181"/>
      <c r="O211" s="181"/>
      <c r="P211" s="181"/>
      <c r="Q211" s="181"/>
      <c r="R211" s="181"/>
      <c r="S211" s="181"/>
      <c r="T211" s="181"/>
      <c r="U211" s="181"/>
      <c r="V211" s="181"/>
      <c r="W211" s="181"/>
      <c r="X211" s="181"/>
      <c r="Y211" s="181"/>
      <c r="Z211" s="181"/>
      <c r="AA211" s="181"/>
      <c r="AB211" s="181"/>
      <c r="AC211" s="181"/>
      <c r="AD211" s="181"/>
      <c r="AE211" s="181"/>
      <c r="AF211" s="181"/>
      <c r="AG211" s="181"/>
    </row>
    <row r="212" spans="1:33" x14ac:dyDescent="0.25">
      <c r="A212" s="192">
        <v>204</v>
      </c>
      <c r="B212" s="110"/>
      <c r="C212" s="110"/>
      <c r="D212" s="66"/>
      <c r="E212" s="110"/>
      <c r="F212" s="67"/>
      <c r="G212" s="67"/>
      <c r="H212" s="193"/>
      <c r="I212" s="193"/>
      <c r="J212" s="193"/>
      <c r="K212" s="194"/>
      <c r="L212" s="67"/>
      <c r="M212" s="181"/>
      <c r="N212" s="181"/>
      <c r="O212" s="181"/>
      <c r="P212" s="181"/>
      <c r="Q212" s="181"/>
      <c r="R212" s="181"/>
      <c r="S212" s="181"/>
      <c r="T212" s="181"/>
      <c r="U212" s="181"/>
      <c r="V212" s="181"/>
      <c r="W212" s="181"/>
      <c r="X212" s="181"/>
      <c r="Y212" s="181"/>
      <c r="Z212" s="181"/>
      <c r="AA212" s="181"/>
      <c r="AB212" s="181"/>
      <c r="AC212" s="181"/>
      <c r="AD212" s="181"/>
      <c r="AE212" s="181"/>
      <c r="AF212" s="181"/>
      <c r="AG212" s="181"/>
    </row>
    <row r="213" spans="1:33" x14ac:dyDescent="0.25">
      <c r="A213" s="192">
        <v>205</v>
      </c>
      <c r="B213" s="110"/>
      <c r="C213" s="110"/>
      <c r="D213" s="66"/>
      <c r="E213" s="110"/>
      <c r="F213" s="67"/>
      <c r="G213" s="67"/>
      <c r="H213" s="193"/>
      <c r="I213" s="193"/>
      <c r="J213" s="193"/>
      <c r="K213" s="194"/>
      <c r="L213" s="67"/>
      <c r="M213" s="181"/>
      <c r="N213" s="181"/>
      <c r="O213" s="181"/>
      <c r="P213" s="181"/>
      <c r="Q213" s="181"/>
      <c r="R213" s="181"/>
      <c r="S213" s="181"/>
      <c r="T213" s="181"/>
      <c r="U213" s="181"/>
      <c r="V213" s="181"/>
      <c r="W213" s="181"/>
      <c r="X213" s="181"/>
      <c r="Y213" s="181"/>
      <c r="Z213" s="181"/>
      <c r="AA213" s="181"/>
      <c r="AB213" s="181"/>
      <c r="AC213" s="181"/>
      <c r="AD213" s="181"/>
      <c r="AE213" s="181"/>
      <c r="AF213" s="181"/>
      <c r="AG213" s="181"/>
    </row>
    <row r="214" spans="1:33" x14ac:dyDescent="0.25">
      <c r="A214" s="192">
        <v>206</v>
      </c>
      <c r="B214" s="110"/>
      <c r="C214" s="110"/>
      <c r="D214" s="66"/>
      <c r="E214" s="110"/>
      <c r="F214" s="67"/>
      <c r="G214" s="67"/>
      <c r="H214" s="193"/>
      <c r="I214" s="193"/>
      <c r="J214" s="193"/>
      <c r="K214" s="194"/>
      <c r="L214" s="67"/>
      <c r="M214" s="181"/>
      <c r="N214" s="181"/>
      <c r="O214" s="181"/>
      <c r="P214" s="181"/>
      <c r="Q214" s="181"/>
      <c r="R214" s="181"/>
      <c r="S214" s="181"/>
      <c r="T214" s="181"/>
      <c r="U214" s="181"/>
      <c r="V214" s="181"/>
      <c r="W214" s="181"/>
      <c r="X214" s="181"/>
      <c r="Y214" s="181"/>
      <c r="Z214" s="181"/>
      <c r="AA214" s="181"/>
      <c r="AB214" s="181"/>
      <c r="AC214" s="181"/>
      <c r="AD214" s="181"/>
      <c r="AE214" s="181"/>
      <c r="AF214" s="181"/>
      <c r="AG214" s="181"/>
    </row>
    <row r="215" spans="1:33" x14ac:dyDescent="0.25">
      <c r="A215" s="192">
        <v>207</v>
      </c>
      <c r="B215" s="110"/>
      <c r="C215" s="110"/>
      <c r="D215" s="66"/>
      <c r="E215" s="110"/>
      <c r="F215" s="67"/>
      <c r="G215" s="67"/>
      <c r="H215" s="193"/>
      <c r="I215" s="193"/>
      <c r="J215" s="193"/>
      <c r="K215" s="194"/>
      <c r="L215" s="67"/>
      <c r="M215" s="181"/>
      <c r="N215" s="181"/>
      <c r="O215" s="181"/>
      <c r="P215" s="181"/>
      <c r="Q215" s="181"/>
      <c r="R215" s="181"/>
      <c r="S215" s="181"/>
      <c r="T215" s="181"/>
      <c r="U215" s="181"/>
      <c r="V215" s="181"/>
      <c r="W215" s="181"/>
      <c r="X215" s="181"/>
      <c r="Y215" s="181"/>
      <c r="Z215" s="181"/>
      <c r="AA215" s="181"/>
      <c r="AB215" s="181"/>
      <c r="AC215" s="181"/>
      <c r="AD215" s="181"/>
      <c r="AE215" s="181"/>
      <c r="AF215" s="181"/>
      <c r="AG215" s="181"/>
    </row>
    <row r="216" spans="1:33" x14ac:dyDescent="0.25">
      <c r="A216" s="192">
        <v>208</v>
      </c>
      <c r="B216" s="110"/>
      <c r="C216" s="110"/>
      <c r="D216" s="66"/>
      <c r="E216" s="110"/>
      <c r="F216" s="67"/>
      <c r="G216" s="67"/>
      <c r="H216" s="193"/>
      <c r="I216" s="193"/>
      <c r="J216" s="193"/>
      <c r="K216" s="194"/>
      <c r="L216" s="67"/>
      <c r="M216" s="181"/>
      <c r="N216" s="181"/>
      <c r="O216" s="181"/>
      <c r="P216" s="181"/>
      <c r="Q216" s="181"/>
      <c r="R216" s="181"/>
      <c r="S216" s="181"/>
      <c r="T216" s="181"/>
      <c r="U216" s="181"/>
      <c r="V216" s="181"/>
      <c r="W216" s="181"/>
      <c r="X216" s="181"/>
      <c r="Y216" s="181"/>
      <c r="Z216" s="181"/>
      <c r="AA216" s="181"/>
      <c r="AB216" s="181"/>
      <c r="AC216" s="181"/>
      <c r="AD216" s="181"/>
      <c r="AE216" s="181"/>
      <c r="AF216" s="181"/>
      <c r="AG216" s="181"/>
    </row>
    <row r="217" spans="1:33" x14ac:dyDescent="0.25">
      <c r="A217" s="192">
        <v>209</v>
      </c>
      <c r="B217" s="110"/>
      <c r="C217" s="110"/>
      <c r="D217" s="66"/>
      <c r="E217" s="110"/>
      <c r="F217" s="67"/>
      <c r="G217" s="67"/>
      <c r="H217" s="193"/>
      <c r="I217" s="193"/>
      <c r="J217" s="193"/>
      <c r="K217" s="194"/>
      <c r="L217" s="67"/>
      <c r="M217" s="181"/>
      <c r="N217" s="181"/>
      <c r="O217" s="181"/>
      <c r="P217" s="181"/>
      <c r="Q217" s="181"/>
      <c r="R217" s="181"/>
      <c r="S217" s="181"/>
      <c r="T217" s="181"/>
      <c r="U217" s="181"/>
      <c r="V217" s="181"/>
      <c r="W217" s="181"/>
      <c r="X217" s="181"/>
      <c r="Y217" s="181"/>
      <c r="Z217" s="181"/>
      <c r="AA217" s="181"/>
      <c r="AB217" s="181"/>
      <c r="AC217" s="181"/>
      <c r="AD217" s="181"/>
      <c r="AE217" s="181"/>
      <c r="AF217" s="181"/>
      <c r="AG217" s="181"/>
    </row>
    <row r="218" spans="1:33" x14ac:dyDescent="0.25">
      <c r="A218" s="192">
        <v>210</v>
      </c>
      <c r="B218" s="110"/>
      <c r="C218" s="110"/>
      <c r="D218" s="66"/>
      <c r="E218" s="110"/>
      <c r="F218" s="67"/>
      <c r="G218" s="67"/>
      <c r="H218" s="193"/>
      <c r="I218" s="193"/>
      <c r="J218" s="193"/>
      <c r="K218" s="194"/>
      <c r="L218" s="67"/>
      <c r="M218" s="181"/>
      <c r="N218" s="181"/>
      <c r="O218" s="181"/>
      <c r="P218" s="181"/>
      <c r="Q218" s="181"/>
      <c r="R218" s="181"/>
      <c r="S218" s="181"/>
      <c r="T218" s="181"/>
      <c r="U218" s="181"/>
      <c r="V218" s="181"/>
      <c r="W218" s="181"/>
      <c r="X218" s="181"/>
      <c r="Y218" s="181"/>
      <c r="Z218" s="181"/>
      <c r="AA218" s="181"/>
      <c r="AB218" s="181"/>
      <c r="AC218" s="181"/>
      <c r="AD218" s="181"/>
      <c r="AE218" s="181"/>
      <c r="AF218" s="181"/>
      <c r="AG218" s="181"/>
    </row>
    <row r="219" spans="1:33" x14ac:dyDescent="0.25">
      <c r="A219" s="192">
        <v>211</v>
      </c>
      <c r="B219" s="110"/>
      <c r="C219" s="110"/>
      <c r="D219" s="66"/>
      <c r="E219" s="110"/>
      <c r="F219" s="67"/>
      <c r="G219" s="67"/>
      <c r="H219" s="193"/>
      <c r="I219" s="193"/>
      <c r="J219" s="193"/>
      <c r="K219" s="194"/>
      <c r="L219" s="67"/>
      <c r="M219" s="181"/>
      <c r="N219" s="181"/>
      <c r="O219" s="181"/>
      <c r="P219" s="181"/>
      <c r="Q219" s="181"/>
      <c r="R219" s="181"/>
      <c r="S219" s="181"/>
      <c r="T219" s="181"/>
      <c r="U219" s="181"/>
      <c r="V219" s="181"/>
      <c r="W219" s="181"/>
      <c r="X219" s="181"/>
      <c r="Y219" s="181"/>
      <c r="Z219" s="181"/>
      <c r="AA219" s="181"/>
      <c r="AB219" s="181"/>
      <c r="AC219" s="181"/>
      <c r="AD219" s="181"/>
      <c r="AE219" s="181"/>
      <c r="AF219" s="181"/>
      <c r="AG219" s="181"/>
    </row>
    <row r="220" spans="1:33" x14ac:dyDescent="0.25">
      <c r="A220" s="192">
        <v>212</v>
      </c>
      <c r="B220" s="110"/>
      <c r="C220" s="110"/>
      <c r="D220" s="66"/>
      <c r="E220" s="110"/>
      <c r="F220" s="67"/>
      <c r="G220" s="67"/>
      <c r="H220" s="193"/>
      <c r="I220" s="193"/>
      <c r="J220" s="193"/>
      <c r="K220" s="194"/>
      <c r="L220" s="67"/>
      <c r="M220" s="181"/>
      <c r="N220" s="181"/>
      <c r="O220" s="181"/>
      <c r="P220" s="181"/>
      <c r="Q220" s="181"/>
      <c r="R220" s="181"/>
      <c r="S220" s="181"/>
      <c r="T220" s="181"/>
      <c r="U220" s="181"/>
      <c r="V220" s="181"/>
      <c r="W220" s="181"/>
      <c r="X220" s="181"/>
      <c r="Y220" s="181"/>
      <c r="Z220" s="181"/>
      <c r="AA220" s="181"/>
      <c r="AB220" s="181"/>
      <c r="AC220" s="181"/>
      <c r="AD220" s="181"/>
      <c r="AE220" s="181"/>
      <c r="AF220" s="181"/>
      <c r="AG220" s="181"/>
    </row>
    <row r="221" spans="1:33" x14ac:dyDescent="0.25">
      <c r="A221" s="192">
        <v>213</v>
      </c>
      <c r="B221" s="110"/>
      <c r="C221" s="110"/>
      <c r="D221" s="66"/>
      <c r="E221" s="110"/>
      <c r="F221" s="67"/>
      <c r="G221" s="67"/>
      <c r="H221" s="193"/>
      <c r="I221" s="193"/>
      <c r="J221" s="193"/>
      <c r="K221" s="194"/>
      <c r="L221" s="67"/>
      <c r="M221" s="181"/>
      <c r="N221" s="181"/>
      <c r="O221" s="181"/>
      <c r="P221" s="181"/>
      <c r="Q221" s="181"/>
      <c r="R221" s="181"/>
      <c r="S221" s="181"/>
      <c r="T221" s="181"/>
      <c r="U221" s="181"/>
      <c r="V221" s="181"/>
      <c r="W221" s="181"/>
      <c r="X221" s="181"/>
      <c r="Y221" s="181"/>
      <c r="Z221" s="181"/>
      <c r="AA221" s="181"/>
      <c r="AB221" s="181"/>
      <c r="AC221" s="181"/>
      <c r="AD221" s="181"/>
      <c r="AE221" s="181"/>
      <c r="AF221" s="181"/>
      <c r="AG221" s="181"/>
    </row>
    <row r="222" spans="1:33" x14ac:dyDescent="0.25">
      <c r="A222" s="192">
        <v>214</v>
      </c>
      <c r="B222" s="110"/>
      <c r="C222" s="110"/>
      <c r="D222" s="66"/>
      <c r="E222" s="110"/>
      <c r="F222" s="67"/>
      <c r="G222" s="67"/>
      <c r="H222" s="193"/>
      <c r="I222" s="193"/>
      <c r="J222" s="193"/>
      <c r="K222" s="194"/>
      <c r="L222" s="67"/>
      <c r="M222" s="181"/>
      <c r="N222" s="181"/>
      <c r="O222" s="181"/>
      <c r="P222" s="181"/>
      <c r="Q222" s="181"/>
      <c r="R222" s="181"/>
      <c r="S222" s="181"/>
      <c r="T222" s="181"/>
      <c r="U222" s="181"/>
      <c r="V222" s="181"/>
      <c r="W222" s="181"/>
      <c r="X222" s="181"/>
      <c r="Y222" s="181"/>
      <c r="Z222" s="181"/>
      <c r="AA222" s="181"/>
      <c r="AB222" s="181"/>
      <c r="AC222" s="181"/>
      <c r="AD222" s="181"/>
      <c r="AE222" s="181"/>
      <c r="AF222" s="181"/>
      <c r="AG222" s="181"/>
    </row>
    <row r="223" spans="1:33" x14ac:dyDescent="0.25">
      <c r="A223" s="192">
        <v>215</v>
      </c>
      <c r="B223" s="110"/>
      <c r="C223" s="110"/>
      <c r="D223" s="66"/>
      <c r="E223" s="110"/>
      <c r="F223" s="67"/>
      <c r="G223" s="67"/>
      <c r="H223" s="193"/>
      <c r="I223" s="193"/>
      <c r="J223" s="193"/>
      <c r="K223" s="194"/>
      <c r="L223" s="67"/>
      <c r="M223" s="181"/>
      <c r="N223" s="181"/>
      <c r="O223" s="181"/>
      <c r="P223" s="181"/>
      <c r="Q223" s="181"/>
      <c r="R223" s="181"/>
      <c r="S223" s="181"/>
      <c r="T223" s="181"/>
      <c r="U223" s="181"/>
      <c r="V223" s="181"/>
      <c r="W223" s="181"/>
      <c r="X223" s="181"/>
      <c r="Y223" s="181"/>
      <c r="Z223" s="181"/>
      <c r="AA223" s="181"/>
      <c r="AB223" s="181"/>
      <c r="AC223" s="181"/>
      <c r="AD223" s="181"/>
      <c r="AE223" s="181"/>
      <c r="AF223" s="181"/>
      <c r="AG223" s="181"/>
    </row>
    <row r="224" spans="1:33" x14ac:dyDescent="0.25">
      <c r="A224" s="192">
        <v>216</v>
      </c>
      <c r="B224" s="110"/>
      <c r="C224" s="110"/>
      <c r="D224" s="66"/>
      <c r="E224" s="110"/>
      <c r="F224" s="67"/>
      <c r="G224" s="67"/>
      <c r="H224" s="193"/>
      <c r="I224" s="193"/>
      <c r="J224" s="193"/>
      <c r="K224" s="194"/>
      <c r="L224" s="67"/>
      <c r="M224" s="181"/>
      <c r="N224" s="181"/>
      <c r="O224" s="181"/>
      <c r="P224" s="181"/>
      <c r="Q224" s="181"/>
      <c r="R224" s="181"/>
      <c r="S224" s="181"/>
      <c r="T224" s="181"/>
      <c r="U224" s="181"/>
      <c r="V224" s="181"/>
      <c r="W224" s="181"/>
      <c r="X224" s="181"/>
      <c r="Y224" s="181"/>
      <c r="Z224" s="181"/>
      <c r="AA224" s="181"/>
      <c r="AB224" s="181"/>
      <c r="AC224" s="181"/>
      <c r="AD224" s="181"/>
      <c r="AE224" s="181"/>
      <c r="AF224" s="181"/>
      <c r="AG224" s="181"/>
    </row>
    <row r="225" spans="1:33" x14ac:dyDescent="0.25">
      <c r="A225" s="192">
        <v>217</v>
      </c>
      <c r="B225" s="110"/>
      <c r="C225" s="110"/>
      <c r="D225" s="66"/>
      <c r="E225" s="110"/>
      <c r="F225" s="67"/>
      <c r="G225" s="67"/>
      <c r="H225" s="193"/>
      <c r="I225" s="193"/>
      <c r="J225" s="193"/>
      <c r="K225" s="194"/>
      <c r="L225" s="67"/>
      <c r="M225" s="181"/>
      <c r="N225" s="181"/>
      <c r="O225" s="181"/>
      <c r="P225" s="181"/>
      <c r="Q225" s="181"/>
      <c r="R225" s="181"/>
      <c r="S225" s="181"/>
      <c r="T225" s="181"/>
      <c r="U225" s="181"/>
      <c r="V225" s="181"/>
      <c r="W225" s="181"/>
      <c r="X225" s="181"/>
      <c r="Y225" s="181"/>
      <c r="Z225" s="181"/>
      <c r="AA225" s="181"/>
      <c r="AB225" s="181"/>
      <c r="AC225" s="181"/>
      <c r="AD225" s="181"/>
      <c r="AE225" s="181"/>
      <c r="AF225" s="181"/>
      <c r="AG225" s="181"/>
    </row>
    <row r="226" spans="1:33" x14ac:dyDescent="0.25">
      <c r="A226" s="192">
        <v>218</v>
      </c>
      <c r="B226" s="110"/>
      <c r="C226" s="110"/>
      <c r="D226" s="66"/>
      <c r="E226" s="110"/>
      <c r="F226" s="67"/>
      <c r="G226" s="67"/>
      <c r="H226" s="193"/>
      <c r="I226" s="193"/>
      <c r="J226" s="193"/>
      <c r="K226" s="194"/>
      <c r="L226" s="67"/>
      <c r="M226" s="181"/>
      <c r="N226" s="181"/>
      <c r="O226" s="181"/>
      <c r="P226" s="181"/>
      <c r="Q226" s="181"/>
      <c r="R226" s="181"/>
      <c r="S226" s="181"/>
      <c r="T226" s="181"/>
      <c r="U226" s="181"/>
      <c r="V226" s="181"/>
      <c r="W226" s="181"/>
      <c r="X226" s="181"/>
      <c r="Y226" s="181"/>
      <c r="Z226" s="181"/>
      <c r="AA226" s="181"/>
      <c r="AB226" s="181"/>
      <c r="AC226" s="181"/>
      <c r="AD226" s="181"/>
      <c r="AE226" s="181"/>
      <c r="AF226" s="181"/>
      <c r="AG226" s="181"/>
    </row>
    <row r="227" spans="1:33" x14ac:dyDescent="0.25">
      <c r="A227" s="192">
        <v>219</v>
      </c>
      <c r="B227" s="110"/>
      <c r="C227" s="110"/>
      <c r="D227" s="66"/>
      <c r="E227" s="110"/>
      <c r="F227" s="67"/>
      <c r="G227" s="67"/>
      <c r="H227" s="193"/>
      <c r="I227" s="193"/>
      <c r="J227" s="193"/>
      <c r="K227" s="194"/>
      <c r="L227" s="67"/>
      <c r="M227" s="181"/>
      <c r="N227" s="181"/>
      <c r="O227" s="181"/>
      <c r="P227" s="181"/>
      <c r="Q227" s="181"/>
      <c r="R227" s="181"/>
      <c r="S227" s="181"/>
      <c r="T227" s="181"/>
      <c r="U227" s="181"/>
      <c r="V227" s="181"/>
      <c r="W227" s="181"/>
      <c r="X227" s="181"/>
      <c r="Y227" s="181"/>
      <c r="Z227" s="181"/>
      <c r="AA227" s="181"/>
      <c r="AB227" s="181"/>
      <c r="AC227" s="181"/>
      <c r="AD227" s="181"/>
      <c r="AE227" s="181"/>
      <c r="AF227" s="181"/>
      <c r="AG227" s="181"/>
    </row>
    <row r="228" spans="1:33" x14ac:dyDescent="0.25">
      <c r="A228" s="192">
        <v>220</v>
      </c>
      <c r="B228" s="110"/>
      <c r="C228" s="110"/>
      <c r="D228" s="66"/>
      <c r="E228" s="110"/>
      <c r="F228" s="67"/>
      <c r="G228" s="67"/>
      <c r="H228" s="193"/>
      <c r="I228" s="193"/>
      <c r="J228" s="193"/>
      <c r="K228" s="194"/>
      <c r="L228" s="67"/>
      <c r="M228" s="181"/>
      <c r="N228" s="181"/>
      <c r="O228" s="181"/>
      <c r="P228" s="181"/>
      <c r="Q228" s="181"/>
      <c r="R228" s="181"/>
      <c r="S228" s="181"/>
      <c r="T228" s="181"/>
      <c r="U228" s="181"/>
      <c r="V228" s="181"/>
      <c r="W228" s="181"/>
      <c r="X228" s="181"/>
      <c r="Y228" s="181"/>
      <c r="Z228" s="181"/>
      <c r="AA228" s="181"/>
      <c r="AB228" s="181"/>
      <c r="AC228" s="181"/>
      <c r="AD228" s="181"/>
      <c r="AE228" s="181"/>
      <c r="AF228" s="181"/>
      <c r="AG228" s="181"/>
    </row>
    <row r="229" spans="1:33" x14ac:dyDescent="0.25">
      <c r="A229" s="192">
        <v>221</v>
      </c>
      <c r="B229" s="110"/>
      <c r="C229" s="110"/>
      <c r="D229" s="66"/>
      <c r="E229" s="110"/>
      <c r="F229" s="67"/>
      <c r="G229" s="67"/>
      <c r="H229" s="193"/>
      <c r="I229" s="193"/>
      <c r="J229" s="193"/>
      <c r="K229" s="194"/>
      <c r="L229" s="67"/>
      <c r="M229" s="181"/>
      <c r="N229" s="181"/>
      <c r="O229" s="181"/>
      <c r="P229" s="181"/>
      <c r="Q229" s="181"/>
      <c r="R229" s="181"/>
      <c r="S229" s="181"/>
      <c r="T229" s="181"/>
      <c r="U229" s="181"/>
      <c r="V229" s="181"/>
      <c r="W229" s="181"/>
      <c r="X229" s="181"/>
      <c r="Y229" s="181"/>
      <c r="Z229" s="181"/>
      <c r="AA229" s="181"/>
      <c r="AB229" s="181"/>
      <c r="AC229" s="181"/>
      <c r="AD229" s="181"/>
      <c r="AE229" s="181"/>
      <c r="AF229" s="181"/>
      <c r="AG229" s="181"/>
    </row>
    <row r="230" spans="1:33" x14ac:dyDescent="0.25">
      <c r="A230" s="192">
        <v>222</v>
      </c>
      <c r="B230" s="110"/>
      <c r="C230" s="110"/>
      <c r="D230" s="66"/>
      <c r="E230" s="110"/>
      <c r="F230" s="67"/>
      <c r="G230" s="67"/>
      <c r="H230" s="193"/>
      <c r="I230" s="193"/>
      <c r="J230" s="193"/>
      <c r="K230" s="194"/>
      <c r="L230" s="67"/>
      <c r="M230" s="181"/>
      <c r="N230" s="181"/>
      <c r="O230" s="181"/>
      <c r="P230" s="181"/>
      <c r="Q230" s="181"/>
      <c r="R230" s="181"/>
      <c r="S230" s="181"/>
      <c r="T230" s="181"/>
      <c r="U230" s="181"/>
      <c r="V230" s="181"/>
      <c r="W230" s="181"/>
      <c r="X230" s="181"/>
      <c r="Y230" s="181"/>
      <c r="Z230" s="181"/>
      <c r="AA230" s="181"/>
      <c r="AB230" s="181"/>
      <c r="AC230" s="181"/>
      <c r="AD230" s="181"/>
      <c r="AE230" s="181"/>
      <c r="AF230" s="181"/>
      <c r="AG230" s="181"/>
    </row>
    <row r="231" spans="1:33" x14ac:dyDescent="0.25">
      <c r="A231" s="192">
        <v>223</v>
      </c>
      <c r="B231" s="110"/>
      <c r="C231" s="110"/>
      <c r="D231" s="66"/>
      <c r="E231" s="110"/>
      <c r="F231" s="67"/>
      <c r="G231" s="67"/>
      <c r="H231" s="193"/>
      <c r="I231" s="193"/>
      <c r="J231" s="193"/>
      <c r="K231" s="194"/>
      <c r="L231" s="67"/>
      <c r="M231" s="181"/>
      <c r="N231" s="181"/>
      <c r="O231" s="181"/>
      <c r="P231" s="181"/>
      <c r="Q231" s="181"/>
      <c r="R231" s="181"/>
      <c r="S231" s="181"/>
      <c r="T231" s="181"/>
      <c r="U231" s="181"/>
      <c r="V231" s="181"/>
      <c r="W231" s="181"/>
      <c r="X231" s="181"/>
      <c r="Y231" s="181"/>
      <c r="Z231" s="181"/>
      <c r="AA231" s="181"/>
      <c r="AB231" s="181"/>
      <c r="AC231" s="181"/>
      <c r="AD231" s="181"/>
      <c r="AE231" s="181"/>
      <c r="AF231" s="181"/>
      <c r="AG231" s="181"/>
    </row>
    <row r="232" spans="1:33" x14ac:dyDescent="0.25">
      <c r="A232" s="192">
        <v>224</v>
      </c>
      <c r="B232" s="110"/>
      <c r="C232" s="110"/>
      <c r="D232" s="66"/>
      <c r="E232" s="110"/>
      <c r="F232" s="67"/>
      <c r="G232" s="67"/>
      <c r="H232" s="193"/>
      <c r="I232" s="193"/>
      <c r="J232" s="193"/>
      <c r="K232" s="194"/>
      <c r="L232" s="67"/>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row>
    <row r="233" spans="1:33" x14ac:dyDescent="0.25">
      <c r="A233" s="192">
        <v>225</v>
      </c>
      <c r="B233" s="110"/>
      <c r="C233" s="110"/>
      <c r="D233" s="66"/>
      <c r="E233" s="110"/>
      <c r="F233" s="67"/>
      <c r="G233" s="67"/>
      <c r="H233" s="193"/>
      <c r="I233" s="193"/>
      <c r="J233" s="193"/>
      <c r="K233" s="194"/>
      <c r="L233" s="67"/>
      <c r="M233" s="181"/>
      <c r="N233" s="181"/>
      <c r="O233" s="181"/>
      <c r="P233" s="181"/>
      <c r="Q233" s="181"/>
      <c r="R233" s="181"/>
      <c r="S233" s="181"/>
      <c r="T233" s="181"/>
      <c r="U233" s="181"/>
      <c r="V233" s="181"/>
      <c r="W233" s="181"/>
      <c r="X233" s="181"/>
      <c r="Y233" s="181"/>
      <c r="Z233" s="181"/>
      <c r="AA233" s="181"/>
      <c r="AB233" s="181"/>
      <c r="AC233" s="181"/>
      <c r="AD233" s="181"/>
      <c r="AE233" s="181"/>
      <c r="AF233" s="181"/>
      <c r="AG233" s="181"/>
    </row>
    <row r="234" spans="1:33" x14ac:dyDescent="0.25">
      <c r="A234" s="192">
        <v>226</v>
      </c>
      <c r="B234" s="110"/>
      <c r="C234" s="110"/>
      <c r="D234" s="66"/>
      <c r="E234" s="110"/>
      <c r="F234" s="67"/>
      <c r="G234" s="67"/>
      <c r="H234" s="193"/>
      <c r="I234" s="193"/>
      <c r="J234" s="193"/>
      <c r="K234" s="194"/>
      <c r="L234" s="67"/>
      <c r="M234" s="181"/>
      <c r="N234" s="181"/>
      <c r="O234" s="181"/>
      <c r="P234" s="181"/>
      <c r="Q234" s="181"/>
      <c r="R234" s="181"/>
      <c r="S234" s="181"/>
      <c r="T234" s="181"/>
      <c r="U234" s="181"/>
      <c r="V234" s="181"/>
      <c r="W234" s="181"/>
      <c r="X234" s="181"/>
      <c r="Y234" s="181"/>
      <c r="Z234" s="181"/>
      <c r="AA234" s="181"/>
      <c r="AB234" s="181"/>
      <c r="AC234" s="181"/>
      <c r="AD234" s="181"/>
      <c r="AE234" s="181"/>
      <c r="AF234" s="181"/>
      <c r="AG234" s="181"/>
    </row>
    <row r="235" spans="1:33" x14ac:dyDescent="0.25">
      <c r="A235" s="192">
        <v>227</v>
      </c>
      <c r="B235" s="110"/>
      <c r="C235" s="110"/>
      <c r="D235" s="66"/>
      <c r="E235" s="110"/>
      <c r="F235" s="67"/>
      <c r="G235" s="67"/>
      <c r="H235" s="193"/>
      <c r="I235" s="193"/>
      <c r="J235" s="193"/>
      <c r="K235" s="194"/>
      <c r="L235" s="67"/>
      <c r="M235" s="181"/>
      <c r="N235" s="181"/>
      <c r="O235" s="181"/>
      <c r="P235" s="181"/>
      <c r="Q235" s="181"/>
      <c r="R235" s="181"/>
      <c r="S235" s="181"/>
      <c r="T235" s="181"/>
      <c r="U235" s="181"/>
      <c r="V235" s="181"/>
      <c r="W235" s="181"/>
      <c r="X235" s="181"/>
      <c r="Y235" s="181"/>
      <c r="Z235" s="181"/>
      <c r="AA235" s="181"/>
      <c r="AB235" s="181"/>
      <c r="AC235" s="181"/>
      <c r="AD235" s="181"/>
      <c r="AE235" s="181"/>
      <c r="AF235" s="181"/>
      <c r="AG235" s="181"/>
    </row>
    <row r="236" spans="1:33" x14ac:dyDescent="0.25">
      <c r="A236" s="192">
        <v>228</v>
      </c>
      <c r="B236" s="110"/>
      <c r="C236" s="110"/>
      <c r="D236" s="66"/>
      <c r="E236" s="110"/>
      <c r="F236" s="67"/>
      <c r="G236" s="67"/>
      <c r="H236" s="193"/>
      <c r="I236" s="193"/>
      <c r="J236" s="193"/>
      <c r="K236" s="194"/>
      <c r="L236" s="67"/>
      <c r="M236" s="181"/>
      <c r="N236" s="181"/>
      <c r="O236" s="181"/>
      <c r="P236" s="181"/>
      <c r="Q236" s="181"/>
      <c r="R236" s="181"/>
      <c r="S236" s="181"/>
      <c r="T236" s="181"/>
      <c r="U236" s="181"/>
      <c r="V236" s="181"/>
      <c r="W236" s="181"/>
      <c r="X236" s="181"/>
      <c r="Y236" s="181"/>
      <c r="Z236" s="181"/>
      <c r="AA236" s="181"/>
      <c r="AB236" s="181"/>
      <c r="AC236" s="181"/>
      <c r="AD236" s="181"/>
      <c r="AE236" s="181"/>
      <c r="AF236" s="181"/>
      <c r="AG236" s="181"/>
    </row>
    <row r="237" spans="1:33" x14ac:dyDescent="0.25">
      <c r="A237" s="192">
        <v>229</v>
      </c>
      <c r="B237" s="110"/>
      <c r="C237" s="110"/>
      <c r="D237" s="66"/>
      <c r="E237" s="110"/>
      <c r="F237" s="67"/>
      <c r="G237" s="67"/>
      <c r="H237" s="193"/>
      <c r="I237" s="193"/>
      <c r="J237" s="193"/>
      <c r="K237" s="194"/>
      <c r="L237" s="67"/>
      <c r="M237" s="181"/>
      <c r="N237" s="181"/>
      <c r="O237" s="181"/>
      <c r="P237" s="181"/>
      <c r="Q237" s="181"/>
      <c r="R237" s="181"/>
      <c r="S237" s="181"/>
      <c r="T237" s="181"/>
      <c r="U237" s="181"/>
      <c r="V237" s="181"/>
      <c r="W237" s="181"/>
      <c r="X237" s="181"/>
      <c r="Y237" s="181"/>
      <c r="Z237" s="181"/>
      <c r="AA237" s="181"/>
      <c r="AB237" s="181"/>
      <c r="AC237" s="181"/>
      <c r="AD237" s="181"/>
      <c r="AE237" s="181"/>
      <c r="AF237" s="181"/>
      <c r="AG237" s="181"/>
    </row>
    <row r="238" spans="1:33" x14ac:dyDescent="0.25">
      <c r="A238" s="192">
        <v>230</v>
      </c>
      <c r="B238" s="110"/>
      <c r="C238" s="110"/>
      <c r="D238" s="66"/>
      <c r="E238" s="110"/>
      <c r="F238" s="67"/>
      <c r="G238" s="67"/>
      <c r="H238" s="193"/>
      <c r="I238" s="193"/>
      <c r="J238" s="193"/>
      <c r="K238" s="194"/>
      <c r="L238" s="67"/>
      <c r="M238" s="181"/>
      <c r="N238" s="181"/>
      <c r="O238" s="181"/>
      <c r="P238" s="181"/>
      <c r="Q238" s="181"/>
      <c r="R238" s="181"/>
      <c r="S238" s="181"/>
      <c r="T238" s="181"/>
      <c r="U238" s="181"/>
      <c r="V238" s="181"/>
      <c r="W238" s="181"/>
      <c r="X238" s="181"/>
      <c r="Y238" s="181"/>
      <c r="Z238" s="181"/>
      <c r="AA238" s="181"/>
      <c r="AB238" s="181"/>
      <c r="AC238" s="181"/>
      <c r="AD238" s="181"/>
      <c r="AE238" s="181"/>
      <c r="AF238" s="181"/>
      <c r="AG238" s="181"/>
    </row>
    <row r="239" spans="1:33" x14ac:dyDescent="0.25">
      <c r="A239" s="192">
        <v>231</v>
      </c>
      <c r="B239" s="110"/>
      <c r="C239" s="110"/>
      <c r="D239" s="66"/>
      <c r="E239" s="110"/>
      <c r="F239" s="67"/>
      <c r="G239" s="67"/>
      <c r="H239" s="193"/>
      <c r="I239" s="193"/>
      <c r="J239" s="193"/>
      <c r="K239" s="194"/>
      <c r="L239" s="67"/>
      <c r="M239" s="181"/>
      <c r="N239" s="181"/>
      <c r="O239" s="181"/>
      <c r="P239" s="181"/>
      <c r="Q239" s="181"/>
      <c r="R239" s="181"/>
      <c r="S239" s="181"/>
      <c r="T239" s="181"/>
      <c r="U239" s="181"/>
      <c r="V239" s="181"/>
      <c r="W239" s="181"/>
      <c r="X239" s="181"/>
      <c r="Y239" s="181"/>
      <c r="Z239" s="181"/>
      <c r="AA239" s="181"/>
      <c r="AB239" s="181"/>
      <c r="AC239" s="181"/>
      <c r="AD239" s="181"/>
      <c r="AE239" s="181"/>
      <c r="AF239" s="181"/>
      <c r="AG239" s="181"/>
    </row>
    <row r="240" spans="1:33" x14ac:dyDescent="0.25">
      <c r="A240" s="192">
        <v>232</v>
      </c>
      <c r="B240" s="110"/>
      <c r="C240" s="110"/>
      <c r="D240" s="66"/>
      <c r="E240" s="110"/>
      <c r="F240" s="67"/>
      <c r="G240" s="67"/>
      <c r="H240" s="193"/>
      <c r="I240" s="193"/>
      <c r="J240" s="193"/>
      <c r="K240" s="194"/>
      <c r="L240" s="67"/>
      <c r="M240" s="181"/>
      <c r="N240" s="181"/>
      <c r="O240" s="181"/>
      <c r="P240" s="181"/>
      <c r="Q240" s="181"/>
      <c r="R240" s="181"/>
      <c r="S240" s="181"/>
      <c r="T240" s="181"/>
      <c r="U240" s="181"/>
      <c r="V240" s="181"/>
      <c r="W240" s="181"/>
      <c r="X240" s="181"/>
      <c r="Y240" s="181"/>
      <c r="Z240" s="181"/>
      <c r="AA240" s="181"/>
      <c r="AB240" s="181"/>
      <c r="AC240" s="181"/>
      <c r="AD240" s="181"/>
      <c r="AE240" s="181"/>
      <c r="AF240" s="181"/>
      <c r="AG240" s="181"/>
    </row>
    <row r="241" spans="1:33" x14ac:dyDescent="0.25">
      <c r="A241" s="192">
        <v>233</v>
      </c>
      <c r="B241" s="110"/>
      <c r="C241" s="110"/>
      <c r="D241" s="66"/>
      <c r="E241" s="110"/>
      <c r="F241" s="67"/>
      <c r="G241" s="67"/>
      <c r="H241" s="193"/>
      <c r="I241" s="193"/>
      <c r="J241" s="193"/>
      <c r="K241" s="194"/>
      <c r="L241" s="67"/>
      <c r="M241" s="181"/>
      <c r="N241" s="181"/>
      <c r="O241" s="181"/>
      <c r="P241" s="181"/>
      <c r="Q241" s="181"/>
      <c r="R241" s="181"/>
      <c r="S241" s="181"/>
      <c r="T241" s="181"/>
      <c r="U241" s="181"/>
      <c r="V241" s="181"/>
      <c r="W241" s="181"/>
      <c r="X241" s="181"/>
      <c r="Y241" s="181"/>
      <c r="Z241" s="181"/>
      <c r="AA241" s="181"/>
      <c r="AB241" s="181"/>
      <c r="AC241" s="181"/>
      <c r="AD241" s="181"/>
      <c r="AE241" s="181"/>
      <c r="AF241" s="181"/>
      <c r="AG241" s="181"/>
    </row>
    <row r="242" spans="1:33" x14ac:dyDescent="0.25">
      <c r="A242" s="192">
        <v>234</v>
      </c>
      <c r="B242" s="110"/>
      <c r="C242" s="110"/>
      <c r="D242" s="66"/>
      <c r="E242" s="110"/>
      <c r="F242" s="67"/>
      <c r="G242" s="67"/>
      <c r="H242" s="193"/>
      <c r="I242" s="193"/>
      <c r="J242" s="193"/>
      <c r="K242" s="194"/>
      <c r="L242" s="67"/>
      <c r="M242" s="181"/>
      <c r="N242" s="181"/>
      <c r="O242" s="181"/>
      <c r="P242" s="181"/>
      <c r="Q242" s="181"/>
      <c r="R242" s="181"/>
      <c r="S242" s="181"/>
      <c r="T242" s="181"/>
      <c r="U242" s="181"/>
      <c r="V242" s="181"/>
      <c r="W242" s="181"/>
      <c r="X242" s="181"/>
      <c r="Y242" s="181"/>
      <c r="Z242" s="181"/>
      <c r="AA242" s="181"/>
      <c r="AB242" s="181"/>
      <c r="AC242" s="181"/>
      <c r="AD242" s="181"/>
      <c r="AE242" s="181"/>
      <c r="AF242" s="181"/>
      <c r="AG242" s="181"/>
    </row>
    <row r="243" spans="1:33" x14ac:dyDescent="0.25">
      <c r="A243" s="192">
        <v>235</v>
      </c>
      <c r="B243" s="110"/>
      <c r="C243" s="110"/>
      <c r="D243" s="66"/>
      <c r="E243" s="110"/>
      <c r="F243" s="67"/>
      <c r="G243" s="67"/>
      <c r="H243" s="193"/>
      <c r="I243" s="193"/>
      <c r="J243" s="193"/>
      <c r="K243" s="194"/>
      <c r="L243" s="67"/>
      <c r="M243" s="181"/>
      <c r="N243" s="181"/>
      <c r="O243" s="181"/>
      <c r="P243" s="181"/>
      <c r="Q243" s="181"/>
      <c r="R243" s="181"/>
      <c r="S243" s="181"/>
      <c r="T243" s="181"/>
      <c r="U243" s="181"/>
      <c r="V243" s="181"/>
      <c r="W243" s="181"/>
      <c r="X243" s="181"/>
      <c r="Y243" s="181"/>
      <c r="Z243" s="181"/>
      <c r="AA243" s="181"/>
      <c r="AB243" s="181"/>
      <c r="AC243" s="181"/>
      <c r="AD243" s="181"/>
      <c r="AE243" s="181"/>
      <c r="AF243" s="181"/>
      <c r="AG243" s="181"/>
    </row>
    <row r="244" spans="1:33" x14ac:dyDescent="0.25">
      <c r="A244" s="192">
        <v>236</v>
      </c>
      <c r="B244" s="110"/>
      <c r="C244" s="110"/>
      <c r="D244" s="66"/>
      <c r="E244" s="110"/>
      <c r="F244" s="67"/>
      <c r="G244" s="67"/>
      <c r="H244" s="193"/>
      <c r="I244" s="193"/>
      <c r="J244" s="193"/>
      <c r="K244" s="194"/>
      <c r="L244" s="67"/>
      <c r="M244" s="181"/>
      <c r="N244" s="181"/>
      <c r="O244" s="181"/>
      <c r="P244" s="181"/>
      <c r="Q244" s="181"/>
      <c r="R244" s="181"/>
      <c r="S244" s="181"/>
      <c r="T244" s="181"/>
      <c r="U244" s="181"/>
      <c r="V244" s="181"/>
      <c r="W244" s="181"/>
      <c r="X244" s="181"/>
      <c r="Y244" s="181"/>
      <c r="Z244" s="181"/>
      <c r="AA244" s="181"/>
      <c r="AB244" s="181"/>
      <c r="AC244" s="181"/>
      <c r="AD244" s="181"/>
      <c r="AE244" s="181"/>
      <c r="AF244" s="181"/>
      <c r="AG244" s="181"/>
    </row>
    <row r="245" spans="1:33" x14ac:dyDescent="0.25">
      <c r="A245" s="192">
        <v>237</v>
      </c>
      <c r="B245" s="110"/>
      <c r="C245" s="110"/>
      <c r="D245" s="66"/>
      <c r="E245" s="110"/>
      <c r="F245" s="67"/>
      <c r="G245" s="67"/>
      <c r="H245" s="193"/>
      <c r="I245" s="193"/>
      <c r="J245" s="193"/>
      <c r="K245" s="194"/>
      <c r="L245" s="67"/>
      <c r="M245" s="181"/>
      <c r="N245" s="181"/>
      <c r="O245" s="181"/>
      <c r="P245" s="181"/>
      <c r="Q245" s="181"/>
      <c r="R245" s="181"/>
      <c r="S245" s="181"/>
      <c r="T245" s="181"/>
      <c r="U245" s="181"/>
      <c r="V245" s="181"/>
      <c r="W245" s="181"/>
      <c r="X245" s="181"/>
      <c r="Y245" s="181"/>
      <c r="Z245" s="181"/>
      <c r="AA245" s="181"/>
      <c r="AB245" s="181"/>
      <c r="AC245" s="181"/>
      <c r="AD245" s="181"/>
      <c r="AE245" s="181"/>
      <c r="AF245" s="181"/>
      <c r="AG245" s="181"/>
    </row>
    <row r="246" spans="1:33" x14ac:dyDescent="0.25">
      <c r="A246" s="192">
        <v>238</v>
      </c>
      <c r="B246" s="110"/>
      <c r="C246" s="110"/>
      <c r="D246" s="66"/>
      <c r="E246" s="110"/>
      <c r="F246" s="67"/>
      <c r="G246" s="67"/>
      <c r="H246" s="193"/>
      <c r="I246" s="193"/>
      <c r="J246" s="193"/>
      <c r="K246" s="194"/>
      <c r="L246" s="67"/>
      <c r="M246" s="181"/>
      <c r="N246" s="181"/>
      <c r="O246" s="181"/>
      <c r="P246" s="181"/>
      <c r="Q246" s="181"/>
      <c r="R246" s="181"/>
      <c r="S246" s="181"/>
      <c r="T246" s="181"/>
      <c r="U246" s="181"/>
      <c r="V246" s="181"/>
      <c r="W246" s="181"/>
      <c r="X246" s="181"/>
      <c r="Y246" s="181"/>
      <c r="Z246" s="181"/>
      <c r="AA246" s="181"/>
      <c r="AB246" s="181"/>
      <c r="AC246" s="181"/>
      <c r="AD246" s="181"/>
      <c r="AE246" s="181"/>
      <c r="AF246" s="181"/>
      <c r="AG246" s="181"/>
    </row>
    <row r="247" spans="1:33" x14ac:dyDescent="0.25">
      <c r="A247" s="192">
        <v>239</v>
      </c>
      <c r="B247" s="110"/>
      <c r="C247" s="110"/>
      <c r="D247" s="66"/>
      <c r="E247" s="110"/>
      <c r="F247" s="67"/>
      <c r="G247" s="67"/>
      <c r="H247" s="193"/>
      <c r="I247" s="193"/>
      <c r="J247" s="193"/>
      <c r="K247" s="194"/>
      <c r="L247" s="67"/>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row>
    <row r="248" spans="1:33" x14ac:dyDescent="0.25">
      <c r="A248" s="192">
        <v>240</v>
      </c>
      <c r="B248" s="110"/>
      <c r="C248" s="110"/>
      <c r="D248" s="66"/>
      <c r="E248" s="110"/>
      <c r="F248" s="67"/>
      <c r="G248" s="67"/>
      <c r="H248" s="193"/>
      <c r="I248" s="193"/>
      <c r="J248" s="193"/>
      <c r="K248" s="194"/>
      <c r="L248" s="67"/>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row>
    <row r="249" spans="1:33" x14ac:dyDescent="0.25">
      <c r="A249" s="192">
        <v>241</v>
      </c>
      <c r="B249" s="110"/>
      <c r="C249" s="110"/>
      <c r="D249" s="66"/>
      <c r="E249" s="110"/>
      <c r="F249" s="67"/>
      <c r="G249" s="67"/>
      <c r="H249" s="193"/>
      <c r="I249" s="193"/>
      <c r="J249" s="193"/>
      <c r="K249" s="194"/>
      <c r="L249" s="67"/>
      <c r="M249" s="181"/>
      <c r="N249" s="181"/>
      <c r="O249" s="181"/>
      <c r="P249" s="181"/>
      <c r="Q249" s="181"/>
      <c r="R249" s="181"/>
      <c r="S249" s="181"/>
      <c r="T249" s="181"/>
      <c r="U249" s="181"/>
      <c r="V249" s="181"/>
      <c r="W249" s="181"/>
      <c r="X249" s="181"/>
      <c r="Y249" s="181"/>
      <c r="Z249" s="181"/>
      <c r="AA249" s="181"/>
      <c r="AB249" s="181"/>
      <c r="AC249" s="181"/>
      <c r="AD249" s="181"/>
      <c r="AE249" s="181"/>
      <c r="AF249" s="181"/>
      <c r="AG249" s="181"/>
    </row>
    <row r="250" spans="1:33" x14ac:dyDescent="0.25">
      <c r="A250" s="192">
        <v>242</v>
      </c>
      <c r="B250" s="110"/>
      <c r="C250" s="110"/>
      <c r="D250" s="66"/>
      <c r="E250" s="110"/>
      <c r="F250" s="67"/>
      <c r="G250" s="67"/>
      <c r="H250" s="193"/>
      <c r="I250" s="193"/>
      <c r="J250" s="193"/>
      <c r="K250" s="194"/>
      <c r="L250" s="67"/>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row>
    <row r="251" spans="1:33" x14ac:dyDescent="0.25">
      <c r="A251" s="192">
        <v>243</v>
      </c>
      <c r="B251" s="110"/>
      <c r="C251" s="110"/>
      <c r="D251" s="66"/>
      <c r="E251" s="110"/>
      <c r="F251" s="67"/>
      <c r="G251" s="67"/>
      <c r="H251" s="193"/>
      <c r="I251" s="193"/>
      <c r="J251" s="193"/>
      <c r="K251" s="194"/>
      <c r="L251" s="67"/>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row>
    <row r="252" spans="1:33" x14ac:dyDescent="0.25">
      <c r="A252" s="192">
        <v>244</v>
      </c>
      <c r="B252" s="110"/>
      <c r="C252" s="110"/>
      <c r="D252" s="66"/>
      <c r="E252" s="110"/>
      <c r="F252" s="67"/>
      <c r="G252" s="67"/>
      <c r="H252" s="193"/>
      <c r="I252" s="193"/>
      <c r="J252" s="193"/>
      <c r="K252" s="194"/>
      <c r="L252" s="67"/>
      <c r="M252" s="181"/>
      <c r="N252" s="181"/>
      <c r="O252" s="181"/>
      <c r="P252" s="181"/>
      <c r="Q252" s="181"/>
      <c r="R252" s="181"/>
      <c r="S252" s="181"/>
      <c r="T252" s="181"/>
      <c r="U252" s="181"/>
      <c r="V252" s="181"/>
      <c r="W252" s="181"/>
      <c r="X252" s="181"/>
      <c r="Y252" s="181"/>
      <c r="Z252" s="181"/>
      <c r="AA252" s="181"/>
      <c r="AB252" s="181"/>
      <c r="AC252" s="181"/>
      <c r="AD252" s="181"/>
      <c r="AE252" s="181"/>
      <c r="AF252" s="181"/>
      <c r="AG252" s="181"/>
    </row>
    <row r="253" spans="1:33" x14ac:dyDescent="0.25">
      <c r="A253" s="192">
        <v>245</v>
      </c>
      <c r="B253" s="110"/>
      <c r="C253" s="110"/>
      <c r="D253" s="66"/>
      <c r="E253" s="110"/>
      <c r="F253" s="67"/>
      <c r="G253" s="67"/>
      <c r="H253" s="193"/>
      <c r="I253" s="193"/>
      <c r="J253" s="193"/>
      <c r="K253" s="194"/>
      <c r="L253" s="67"/>
      <c r="M253" s="181"/>
      <c r="N253" s="181"/>
      <c r="O253" s="181"/>
      <c r="P253" s="181"/>
      <c r="Q253" s="181"/>
      <c r="R253" s="181"/>
      <c r="S253" s="181"/>
      <c r="T253" s="181"/>
      <c r="U253" s="181"/>
      <c r="V253" s="181"/>
      <c r="W253" s="181"/>
      <c r="X253" s="181"/>
      <c r="Y253" s="181"/>
      <c r="Z253" s="181"/>
      <c r="AA253" s="181"/>
      <c r="AB253" s="181"/>
      <c r="AC253" s="181"/>
      <c r="AD253" s="181"/>
      <c r="AE253" s="181"/>
      <c r="AF253" s="181"/>
      <c r="AG253" s="181"/>
    </row>
    <row r="254" spans="1:33" x14ac:dyDescent="0.25">
      <c r="A254" s="192">
        <v>246</v>
      </c>
      <c r="B254" s="110"/>
      <c r="C254" s="110"/>
      <c r="D254" s="66"/>
      <c r="E254" s="110"/>
      <c r="F254" s="67"/>
      <c r="G254" s="67"/>
      <c r="H254" s="193"/>
      <c r="I254" s="193"/>
      <c r="J254" s="193"/>
      <c r="K254" s="194"/>
      <c r="L254" s="67"/>
      <c r="M254" s="181"/>
      <c r="N254" s="181"/>
      <c r="O254" s="181"/>
      <c r="P254" s="181"/>
      <c r="Q254" s="181"/>
      <c r="R254" s="181"/>
      <c r="S254" s="181"/>
      <c r="T254" s="181"/>
      <c r="U254" s="181"/>
      <c r="V254" s="181"/>
      <c r="W254" s="181"/>
      <c r="X254" s="181"/>
      <c r="Y254" s="181"/>
      <c r="Z254" s="181"/>
      <c r="AA254" s="181"/>
      <c r="AB254" s="181"/>
      <c r="AC254" s="181"/>
      <c r="AD254" s="181"/>
      <c r="AE254" s="181"/>
      <c r="AF254" s="181"/>
      <c r="AG254" s="181"/>
    </row>
    <row r="255" spans="1:33" x14ac:dyDescent="0.25">
      <c r="A255" s="192">
        <v>247</v>
      </c>
      <c r="B255" s="110"/>
      <c r="C255" s="110"/>
      <c r="D255" s="66"/>
      <c r="E255" s="110"/>
      <c r="F255" s="67"/>
      <c r="G255" s="67"/>
      <c r="H255" s="193"/>
      <c r="I255" s="193"/>
      <c r="J255" s="193"/>
      <c r="K255" s="194"/>
      <c r="L255" s="67"/>
      <c r="M255" s="181"/>
      <c r="N255" s="181"/>
      <c r="O255" s="181"/>
      <c r="P255" s="181"/>
      <c r="Q255" s="181"/>
      <c r="R255" s="181"/>
      <c r="S255" s="181"/>
      <c r="T255" s="181"/>
      <c r="U255" s="181"/>
      <c r="V255" s="181"/>
      <c r="W255" s="181"/>
      <c r="X255" s="181"/>
      <c r="Y255" s="181"/>
      <c r="Z255" s="181"/>
      <c r="AA255" s="181"/>
      <c r="AB255" s="181"/>
      <c r="AC255" s="181"/>
      <c r="AD255" s="181"/>
      <c r="AE255" s="181"/>
      <c r="AF255" s="181"/>
      <c r="AG255" s="181"/>
    </row>
    <row r="256" spans="1:33" x14ac:dyDescent="0.25">
      <c r="A256" s="192">
        <v>248</v>
      </c>
      <c r="B256" s="110"/>
      <c r="C256" s="110"/>
      <c r="D256" s="66"/>
      <c r="E256" s="110"/>
      <c r="F256" s="67"/>
      <c r="G256" s="67"/>
      <c r="H256" s="193"/>
      <c r="I256" s="193"/>
      <c r="J256" s="193"/>
      <c r="K256" s="194"/>
      <c r="L256" s="67"/>
      <c r="M256" s="181"/>
      <c r="N256" s="181"/>
      <c r="O256" s="181"/>
      <c r="P256" s="181"/>
      <c r="Q256" s="181"/>
      <c r="R256" s="181"/>
      <c r="S256" s="181"/>
      <c r="T256" s="181"/>
      <c r="U256" s="181"/>
      <c r="V256" s="181"/>
      <c r="W256" s="181"/>
      <c r="X256" s="181"/>
      <c r="Y256" s="181"/>
      <c r="Z256" s="181"/>
      <c r="AA256" s="181"/>
      <c r="AB256" s="181"/>
      <c r="AC256" s="181"/>
      <c r="AD256" s="181"/>
      <c r="AE256" s="181"/>
      <c r="AF256" s="181"/>
      <c r="AG256" s="181"/>
    </row>
    <row r="257" spans="1:33" x14ac:dyDescent="0.25">
      <c r="A257" s="192">
        <v>249</v>
      </c>
      <c r="B257" s="110"/>
      <c r="C257" s="110"/>
      <c r="D257" s="66"/>
      <c r="E257" s="110"/>
      <c r="F257" s="67"/>
      <c r="G257" s="67"/>
      <c r="H257" s="193"/>
      <c r="I257" s="193"/>
      <c r="J257" s="193"/>
      <c r="K257" s="194"/>
      <c r="L257" s="67"/>
      <c r="M257" s="181"/>
      <c r="N257" s="181"/>
      <c r="O257" s="181"/>
      <c r="P257" s="181"/>
      <c r="Q257" s="181"/>
      <c r="R257" s="181"/>
      <c r="S257" s="181"/>
      <c r="T257" s="181"/>
      <c r="U257" s="181"/>
      <c r="V257" s="181"/>
      <c r="W257" s="181"/>
      <c r="X257" s="181"/>
      <c r="Y257" s="181"/>
      <c r="Z257" s="181"/>
      <c r="AA257" s="181"/>
      <c r="AB257" s="181"/>
      <c r="AC257" s="181"/>
      <c r="AD257" s="181"/>
      <c r="AE257" s="181"/>
      <c r="AF257" s="181"/>
      <c r="AG257" s="181"/>
    </row>
    <row r="258" spans="1:33" x14ac:dyDescent="0.25">
      <c r="A258" s="192">
        <v>250</v>
      </c>
      <c r="B258" s="110"/>
      <c r="C258" s="110"/>
      <c r="D258" s="66"/>
      <c r="E258" s="110"/>
      <c r="F258" s="67"/>
      <c r="G258" s="67"/>
      <c r="H258" s="193"/>
      <c r="I258" s="193"/>
      <c r="J258" s="193"/>
      <c r="K258" s="194"/>
      <c r="L258" s="67"/>
      <c r="M258" s="181"/>
      <c r="N258" s="181"/>
      <c r="O258" s="181"/>
      <c r="P258" s="181"/>
      <c r="Q258" s="181"/>
      <c r="R258" s="181"/>
      <c r="S258" s="181"/>
      <c r="T258" s="181"/>
      <c r="U258" s="181"/>
      <c r="V258" s="181"/>
      <c r="W258" s="181"/>
      <c r="X258" s="181"/>
      <c r="Y258" s="181"/>
      <c r="Z258" s="181"/>
      <c r="AA258" s="181"/>
      <c r="AB258" s="181"/>
      <c r="AC258" s="181"/>
      <c r="AD258" s="181"/>
      <c r="AE258" s="181"/>
      <c r="AF258" s="181"/>
      <c r="AG258" s="181"/>
    </row>
    <row r="259" spans="1:33" x14ac:dyDescent="0.25">
      <c r="A259" s="192">
        <v>251</v>
      </c>
      <c r="B259" s="110"/>
      <c r="C259" s="110"/>
      <c r="D259" s="66"/>
      <c r="E259" s="110"/>
      <c r="F259" s="67"/>
      <c r="G259" s="67"/>
      <c r="H259" s="193"/>
      <c r="I259" s="193"/>
      <c r="J259" s="193"/>
      <c r="K259" s="194"/>
      <c r="L259" s="67"/>
      <c r="M259" s="181"/>
      <c r="N259" s="181"/>
      <c r="O259" s="181"/>
      <c r="P259" s="181"/>
      <c r="Q259" s="181"/>
      <c r="R259" s="181"/>
      <c r="S259" s="181"/>
      <c r="T259" s="181"/>
      <c r="U259" s="181"/>
      <c r="V259" s="181"/>
      <c r="W259" s="181"/>
      <c r="X259" s="181"/>
      <c r="Y259" s="181"/>
      <c r="Z259" s="181"/>
      <c r="AA259" s="181"/>
      <c r="AB259" s="181"/>
      <c r="AC259" s="181"/>
      <c r="AD259" s="181"/>
      <c r="AE259" s="181"/>
      <c r="AF259" s="181"/>
      <c r="AG259" s="181"/>
    </row>
    <row r="260" spans="1:33" x14ac:dyDescent="0.25">
      <c r="A260" s="192">
        <v>252</v>
      </c>
      <c r="B260" s="110"/>
      <c r="C260" s="110"/>
      <c r="D260" s="66"/>
      <c r="E260" s="110"/>
      <c r="F260" s="67"/>
      <c r="G260" s="67"/>
      <c r="H260" s="193"/>
      <c r="I260" s="193"/>
      <c r="J260" s="193"/>
      <c r="K260" s="194"/>
      <c r="L260" s="67"/>
      <c r="M260" s="181"/>
      <c r="N260" s="181"/>
      <c r="O260" s="181"/>
      <c r="P260" s="181"/>
      <c r="Q260" s="181"/>
      <c r="R260" s="181"/>
      <c r="S260" s="181"/>
      <c r="T260" s="181"/>
      <c r="U260" s="181"/>
      <c r="V260" s="181"/>
      <c r="W260" s="181"/>
      <c r="X260" s="181"/>
      <c r="Y260" s="181"/>
      <c r="Z260" s="181"/>
      <c r="AA260" s="181"/>
      <c r="AB260" s="181"/>
      <c r="AC260" s="181"/>
      <c r="AD260" s="181"/>
      <c r="AE260" s="181"/>
      <c r="AF260" s="181"/>
      <c r="AG260" s="181"/>
    </row>
    <row r="261" spans="1:33" x14ac:dyDescent="0.25">
      <c r="A261" s="192">
        <v>253</v>
      </c>
      <c r="B261" s="110"/>
      <c r="C261" s="110"/>
      <c r="D261" s="66"/>
      <c r="E261" s="110"/>
      <c r="F261" s="67"/>
      <c r="G261" s="67"/>
      <c r="H261" s="193"/>
      <c r="I261" s="193"/>
      <c r="J261" s="193"/>
      <c r="K261" s="194"/>
      <c r="L261" s="67"/>
      <c r="M261" s="181"/>
      <c r="N261" s="181"/>
      <c r="O261" s="181"/>
      <c r="P261" s="181"/>
      <c r="Q261" s="181"/>
      <c r="R261" s="181"/>
      <c r="S261" s="181"/>
      <c r="T261" s="181"/>
      <c r="U261" s="181"/>
      <c r="V261" s="181"/>
      <c r="W261" s="181"/>
      <c r="X261" s="181"/>
      <c r="Y261" s="181"/>
      <c r="Z261" s="181"/>
      <c r="AA261" s="181"/>
      <c r="AB261" s="181"/>
      <c r="AC261" s="181"/>
      <c r="AD261" s="181"/>
      <c r="AE261" s="181"/>
      <c r="AF261" s="181"/>
      <c r="AG261" s="181"/>
    </row>
    <row r="262" spans="1:33" x14ac:dyDescent="0.25">
      <c r="A262" s="192">
        <v>254</v>
      </c>
      <c r="B262" s="110"/>
      <c r="C262" s="110"/>
      <c r="D262" s="66"/>
      <c r="E262" s="110"/>
      <c r="F262" s="67"/>
      <c r="G262" s="67"/>
      <c r="H262" s="193"/>
      <c r="I262" s="193"/>
      <c r="J262" s="193"/>
      <c r="K262" s="194"/>
      <c r="L262" s="67"/>
      <c r="M262" s="181"/>
      <c r="N262" s="181"/>
      <c r="O262" s="181"/>
      <c r="P262" s="181"/>
      <c r="Q262" s="181"/>
      <c r="R262" s="181"/>
      <c r="S262" s="181"/>
      <c r="T262" s="181"/>
      <c r="U262" s="181"/>
      <c r="V262" s="181"/>
      <c r="W262" s="181"/>
      <c r="X262" s="181"/>
      <c r="Y262" s="181"/>
      <c r="Z262" s="181"/>
      <c r="AA262" s="181"/>
      <c r="AB262" s="181"/>
      <c r="AC262" s="181"/>
      <c r="AD262" s="181"/>
      <c r="AE262" s="181"/>
      <c r="AF262" s="181"/>
      <c r="AG262" s="181"/>
    </row>
    <row r="263" spans="1:33" x14ac:dyDescent="0.25">
      <c r="A263" s="192">
        <v>255</v>
      </c>
      <c r="B263" s="110"/>
      <c r="C263" s="110"/>
      <c r="D263" s="66"/>
      <c r="E263" s="110"/>
      <c r="F263" s="67"/>
      <c r="G263" s="67"/>
      <c r="H263" s="193"/>
      <c r="I263" s="193"/>
      <c r="J263" s="193"/>
      <c r="K263" s="194"/>
      <c r="L263" s="67"/>
      <c r="M263" s="181"/>
      <c r="N263" s="181"/>
      <c r="O263" s="181"/>
      <c r="P263" s="181"/>
      <c r="Q263" s="181"/>
      <c r="R263" s="181"/>
      <c r="S263" s="181"/>
      <c r="T263" s="181"/>
      <c r="U263" s="181"/>
      <c r="V263" s="181"/>
      <c r="W263" s="181"/>
      <c r="X263" s="181"/>
      <c r="Y263" s="181"/>
      <c r="Z263" s="181"/>
      <c r="AA263" s="181"/>
      <c r="AB263" s="181"/>
      <c r="AC263" s="181"/>
      <c r="AD263" s="181"/>
      <c r="AE263" s="181"/>
      <c r="AF263" s="181"/>
      <c r="AG263" s="181"/>
    </row>
    <row r="264" spans="1:33" x14ac:dyDescent="0.25">
      <c r="A264" s="192">
        <v>256</v>
      </c>
      <c r="B264" s="110"/>
      <c r="C264" s="110"/>
      <c r="D264" s="66"/>
      <c r="E264" s="110"/>
      <c r="F264" s="67"/>
      <c r="G264" s="67"/>
      <c r="H264" s="193"/>
      <c r="I264" s="193"/>
      <c r="J264" s="193"/>
      <c r="K264" s="194"/>
      <c r="L264" s="67"/>
      <c r="M264" s="181"/>
      <c r="N264" s="181"/>
      <c r="O264" s="181"/>
      <c r="P264" s="181"/>
      <c r="Q264" s="181"/>
      <c r="R264" s="181"/>
      <c r="S264" s="181"/>
      <c r="T264" s="181"/>
      <c r="U264" s="181"/>
      <c r="V264" s="181"/>
      <c r="W264" s="181"/>
      <c r="X264" s="181"/>
      <c r="Y264" s="181"/>
      <c r="Z264" s="181"/>
      <c r="AA264" s="181"/>
      <c r="AB264" s="181"/>
      <c r="AC264" s="181"/>
      <c r="AD264" s="181"/>
      <c r="AE264" s="181"/>
      <c r="AF264" s="181"/>
      <c r="AG264" s="181"/>
    </row>
    <row r="265" spans="1:33" x14ac:dyDescent="0.25">
      <c r="A265" s="192">
        <v>257</v>
      </c>
      <c r="B265" s="110"/>
      <c r="C265" s="110"/>
      <c r="D265" s="66"/>
      <c r="E265" s="110"/>
      <c r="F265" s="67"/>
      <c r="G265" s="67"/>
      <c r="H265" s="193"/>
      <c r="I265" s="193"/>
      <c r="J265" s="193"/>
      <c r="K265" s="194"/>
      <c r="L265" s="67"/>
      <c r="M265" s="181"/>
      <c r="N265" s="181"/>
      <c r="O265" s="181"/>
      <c r="P265" s="181"/>
      <c r="Q265" s="181"/>
      <c r="R265" s="181"/>
      <c r="S265" s="181"/>
      <c r="T265" s="181"/>
      <c r="U265" s="181"/>
      <c r="V265" s="181"/>
      <c r="W265" s="181"/>
      <c r="X265" s="181"/>
      <c r="Y265" s="181"/>
      <c r="Z265" s="181"/>
      <c r="AA265" s="181"/>
      <c r="AB265" s="181"/>
      <c r="AC265" s="181"/>
      <c r="AD265" s="181"/>
      <c r="AE265" s="181"/>
      <c r="AF265" s="181"/>
      <c r="AG265" s="181"/>
    </row>
    <row r="266" spans="1:33" x14ac:dyDescent="0.25">
      <c r="A266" s="192">
        <v>258</v>
      </c>
      <c r="B266" s="110"/>
      <c r="C266" s="110"/>
      <c r="D266" s="66"/>
      <c r="E266" s="110"/>
      <c r="F266" s="67"/>
      <c r="G266" s="67"/>
      <c r="H266" s="193"/>
      <c r="I266" s="193"/>
      <c r="J266" s="193"/>
      <c r="K266" s="194"/>
      <c r="L266" s="67"/>
      <c r="M266" s="181"/>
      <c r="N266" s="181"/>
      <c r="O266" s="181"/>
      <c r="P266" s="181"/>
      <c r="Q266" s="181"/>
      <c r="R266" s="181"/>
      <c r="S266" s="181"/>
      <c r="T266" s="181"/>
      <c r="U266" s="181"/>
      <c r="V266" s="181"/>
      <c r="W266" s="181"/>
      <c r="X266" s="181"/>
      <c r="Y266" s="181"/>
      <c r="Z266" s="181"/>
      <c r="AA266" s="181"/>
      <c r="AB266" s="181"/>
      <c r="AC266" s="181"/>
      <c r="AD266" s="181"/>
      <c r="AE266" s="181"/>
      <c r="AF266" s="181"/>
      <c r="AG266" s="181"/>
    </row>
    <row r="267" spans="1:33" x14ac:dyDescent="0.25">
      <c r="A267" s="192">
        <v>259</v>
      </c>
      <c r="B267" s="110"/>
      <c r="C267" s="110"/>
      <c r="D267" s="66"/>
      <c r="E267" s="110"/>
      <c r="F267" s="67"/>
      <c r="G267" s="67"/>
      <c r="H267" s="193"/>
      <c r="I267" s="193"/>
      <c r="J267" s="193"/>
      <c r="K267" s="194"/>
      <c r="L267" s="67"/>
      <c r="M267" s="181"/>
      <c r="N267" s="181"/>
      <c r="O267" s="181"/>
      <c r="P267" s="181"/>
      <c r="Q267" s="181"/>
      <c r="R267" s="181"/>
      <c r="S267" s="181"/>
      <c r="T267" s="181"/>
      <c r="U267" s="181"/>
      <c r="V267" s="181"/>
      <c r="W267" s="181"/>
      <c r="X267" s="181"/>
      <c r="Y267" s="181"/>
      <c r="Z267" s="181"/>
      <c r="AA267" s="181"/>
      <c r="AB267" s="181"/>
      <c r="AC267" s="181"/>
      <c r="AD267" s="181"/>
      <c r="AE267" s="181"/>
      <c r="AF267" s="181"/>
      <c r="AG267" s="181"/>
    </row>
    <row r="268" spans="1:33" x14ac:dyDescent="0.25">
      <c r="A268" s="192">
        <v>260</v>
      </c>
      <c r="B268" s="110"/>
      <c r="C268" s="110"/>
      <c r="D268" s="66"/>
      <c r="E268" s="110"/>
      <c r="F268" s="67"/>
      <c r="G268" s="67"/>
      <c r="H268" s="193"/>
      <c r="I268" s="193"/>
      <c r="J268" s="193"/>
      <c r="K268" s="194"/>
      <c r="L268" s="67"/>
      <c r="M268" s="181"/>
      <c r="N268" s="181"/>
      <c r="O268" s="181"/>
      <c r="P268" s="181"/>
      <c r="Q268" s="181"/>
      <c r="R268" s="181"/>
      <c r="S268" s="181"/>
      <c r="T268" s="181"/>
      <c r="U268" s="181"/>
      <c r="V268" s="181"/>
      <c r="W268" s="181"/>
      <c r="X268" s="181"/>
      <c r="Y268" s="181"/>
      <c r="Z268" s="181"/>
      <c r="AA268" s="181"/>
      <c r="AB268" s="181"/>
      <c r="AC268" s="181"/>
      <c r="AD268" s="181"/>
      <c r="AE268" s="181"/>
      <c r="AF268" s="181"/>
      <c r="AG268" s="181"/>
    </row>
    <row r="269" spans="1:33" x14ac:dyDescent="0.25">
      <c r="A269" s="192">
        <v>261</v>
      </c>
      <c r="B269" s="110"/>
      <c r="C269" s="110"/>
      <c r="D269" s="66"/>
      <c r="E269" s="110"/>
      <c r="F269" s="67"/>
      <c r="G269" s="67"/>
      <c r="H269" s="193"/>
      <c r="I269" s="193"/>
      <c r="J269" s="193"/>
      <c r="K269" s="194"/>
      <c r="L269" s="67"/>
      <c r="M269" s="181"/>
      <c r="N269" s="181"/>
      <c r="O269" s="181"/>
      <c r="P269" s="181"/>
      <c r="Q269" s="181"/>
      <c r="R269" s="181"/>
      <c r="S269" s="181"/>
      <c r="T269" s="181"/>
      <c r="U269" s="181"/>
      <c r="V269" s="181"/>
      <c r="W269" s="181"/>
      <c r="X269" s="181"/>
      <c r="Y269" s="181"/>
      <c r="Z269" s="181"/>
      <c r="AA269" s="181"/>
      <c r="AB269" s="181"/>
      <c r="AC269" s="181"/>
      <c r="AD269" s="181"/>
      <c r="AE269" s="181"/>
      <c r="AF269" s="181"/>
      <c r="AG269" s="181"/>
    </row>
    <row r="270" spans="1:33" x14ac:dyDescent="0.25">
      <c r="A270" s="192">
        <v>262</v>
      </c>
      <c r="B270" s="110"/>
      <c r="C270" s="110"/>
      <c r="D270" s="66"/>
      <c r="E270" s="110"/>
      <c r="F270" s="67"/>
      <c r="G270" s="67"/>
      <c r="H270" s="193"/>
      <c r="I270" s="193"/>
      <c r="J270" s="193"/>
      <c r="K270" s="194"/>
      <c r="L270" s="67"/>
      <c r="M270" s="181"/>
      <c r="N270" s="181"/>
      <c r="O270" s="181"/>
      <c r="P270" s="181"/>
      <c r="Q270" s="181"/>
      <c r="R270" s="181"/>
      <c r="S270" s="181"/>
      <c r="T270" s="181"/>
      <c r="U270" s="181"/>
      <c r="V270" s="181"/>
      <c r="W270" s="181"/>
      <c r="X270" s="181"/>
      <c r="Y270" s="181"/>
      <c r="Z270" s="181"/>
      <c r="AA270" s="181"/>
      <c r="AB270" s="181"/>
      <c r="AC270" s="181"/>
      <c r="AD270" s="181"/>
      <c r="AE270" s="181"/>
      <c r="AF270" s="181"/>
      <c r="AG270" s="181"/>
    </row>
    <row r="271" spans="1:33" x14ac:dyDescent="0.25">
      <c r="A271" s="192">
        <v>263</v>
      </c>
      <c r="B271" s="110"/>
      <c r="C271" s="110"/>
      <c r="D271" s="66"/>
      <c r="E271" s="110"/>
      <c r="F271" s="67"/>
      <c r="G271" s="67"/>
      <c r="H271" s="193"/>
      <c r="I271" s="193"/>
      <c r="J271" s="193"/>
      <c r="K271" s="194"/>
      <c r="L271" s="67"/>
      <c r="M271" s="181"/>
      <c r="N271" s="181"/>
      <c r="O271" s="181"/>
      <c r="P271" s="181"/>
      <c r="Q271" s="181"/>
      <c r="R271" s="181"/>
      <c r="S271" s="181"/>
      <c r="T271" s="181"/>
      <c r="U271" s="181"/>
      <c r="V271" s="181"/>
      <c r="W271" s="181"/>
      <c r="X271" s="181"/>
      <c r="Y271" s="181"/>
      <c r="Z271" s="181"/>
      <c r="AA271" s="181"/>
      <c r="AB271" s="181"/>
      <c r="AC271" s="181"/>
      <c r="AD271" s="181"/>
      <c r="AE271" s="181"/>
      <c r="AF271" s="181"/>
      <c r="AG271" s="181"/>
    </row>
    <row r="272" spans="1:33" x14ac:dyDescent="0.25">
      <c r="A272" s="192">
        <v>264</v>
      </c>
      <c r="B272" s="110"/>
      <c r="C272" s="110"/>
      <c r="D272" s="66"/>
      <c r="E272" s="110"/>
      <c r="F272" s="67"/>
      <c r="G272" s="67"/>
      <c r="H272" s="193"/>
      <c r="I272" s="193"/>
      <c r="J272" s="193"/>
      <c r="K272" s="194"/>
      <c r="L272" s="67"/>
      <c r="M272" s="181"/>
      <c r="N272" s="181"/>
      <c r="O272" s="181"/>
      <c r="P272" s="181"/>
      <c r="Q272" s="181"/>
      <c r="R272" s="181"/>
      <c r="S272" s="181"/>
      <c r="T272" s="181"/>
      <c r="U272" s="181"/>
      <c r="V272" s="181"/>
      <c r="W272" s="181"/>
      <c r="X272" s="181"/>
      <c r="Y272" s="181"/>
      <c r="Z272" s="181"/>
      <c r="AA272" s="181"/>
      <c r="AB272" s="181"/>
      <c r="AC272" s="181"/>
      <c r="AD272" s="181"/>
      <c r="AE272" s="181"/>
      <c r="AF272" s="181"/>
      <c r="AG272" s="181"/>
    </row>
    <row r="273" spans="1:33" x14ac:dyDescent="0.25">
      <c r="A273" s="192">
        <v>265</v>
      </c>
      <c r="B273" s="110"/>
      <c r="C273" s="110"/>
      <c r="D273" s="66"/>
      <c r="E273" s="110"/>
      <c r="F273" s="67"/>
      <c r="G273" s="67"/>
      <c r="H273" s="193"/>
      <c r="I273" s="193"/>
      <c r="J273" s="193"/>
      <c r="K273" s="194"/>
      <c r="L273" s="67"/>
      <c r="M273" s="181"/>
      <c r="N273" s="181"/>
      <c r="O273" s="181"/>
      <c r="P273" s="181"/>
      <c r="Q273" s="181"/>
      <c r="R273" s="181"/>
      <c r="S273" s="181"/>
      <c r="T273" s="181"/>
      <c r="U273" s="181"/>
      <c r="V273" s="181"/>
      <c r="W273" s="181"/>
      <c r="X273" s="181"/>
      <c r="Y273" s="181"/>
      <c r="Z273" s="181"/>
      <c r="AA273" s="181"/>
      <c r="AB273" s="181"/>
      <c r="AC273" s="181"/>
      <c r="AD273" s="181"/>
      <c r="AE273" s="181"/>
      <c r="AF273" s="181"/>
      <c r="AG273" s="181"/>
    </row>
    <row r="274" spans="1:33" x14ac:dyDescent="0.25">
      <c r="A274" s="192">
        <v>266</v>
      </c>
      <c r="B274" s="110"/>
      <c r="C274" s="110"/>
      <c r="D274" s="66"/>
      <c r="E274" s="110"/>
      <c r="F274" s="67"/>
      <c r="G274" s="67"/>
      <c r="H274" s="193"/>
      <c r="I274" s="193"/>
      <c r="J274" s="193"/>
      <c r="K274" s="194"/>
      <c r="L274" s="67"/>
      <c r="M274" s="181"/>
      <c r="N274" s="181"/>
      <c r="O274" s="181"/>
      <c r="P274" s="181"/>
      <c r="Q274" s="181"/>
      <c r="R274" s="181"/>
      <c r="S274" s="181"/>
      <c r="T274" s="181"/>
      <c r="U274" s="181"/>
      <c r="V274" s="181"/>
      <c r="W274" s="181"/>
      <c r="X274" s="181"/>
      <c r="Y274" s="181"/>
      <c r="Z274" s="181"/>
      <c r="AA274" s="181"/>
      <c r="AB274" s="181"/>
      <c r="AC274" s="181"/>
      <c r="AD274" s="181"/>
      <c r="AE274" s="181"/>
      <c r="AF274" s="181"/>
      <c r="AG274" s="181"/>
    </row>
    <row r="275" spans="1:33" x14ac:dyDescent="0.25">
      <c r="A275" s="192">
        <v>267</v>
      </c>
      <c r="B275" s="110"/>
      <c r="C275" s="110"/>
      <c r="D275" s="66"/>
      <c r="E275" s="110"/>
      <c r="F275" s="67"/>
      <c r="G275" s="67"/>
      <c r="H275" s="193"/>
      <c r="I275" s="193"/>
      <c r="J275" s="193"/>
      <c r="K275" s="194"/>
      <c r="L275" s="67"/>
      <c r="M275" s="181"/>
      <c r="N275" s="181"/>
      <c r="O275" s="181"/>
      <c r="P275" s="181"/>
      <c r="Q275" s="181"/>
      <c r="R275" s="181"/>
      <c r="S275" s="181"/>
      <c r="T275" s="181"/>
      <c r="U275" s="181"/>
      <c r="V275" s="181"/>
      <c r="W275" s="181"/>
      <c r="X275" s="181"/>
      <c r="Y275" s="181"/>
      <c r="Z275" s="181"/>
      <c r="AA275" s="181"/>
      <c r="AB275" s="181"/>
      <c r="AC275" s="181"/>
      <c r="AD275" s="181"/>
      <c r="AE275" s="181"/>
      <c r="AF275" s="181"/>
      <c r="AG275" s="181"/>
    </row>
    <row r="276" spans="1:33" x14ac:dyDescent="0.25">
      <c r="A276" s="192">
        <v>268</v>
      </c>
      <c r="B276" s="110"/>
      <c r="C276" s="110"/>
      <c r="D276" s="66"/>
      <c r="E276" s="110"/>
      <c r="F276" s="67"/>
      <c r="G276" s="67"/>
      <c r="H276" s="193"/>
      <c r="I276" s="193"/>
      <c r="J276" s="193"/>
      <c r="K276" s="194"/>
      <c r="L276" s="67"/>
      <c r="M276" s="181"/>
      <c r="N276" s="181"/>
      <c r="O276" s="181"/>
      <c r="P276" s="181"/>
      <c r="Q276" s="181"/>
      <c r="R276" s="181"/>
      <c r="S276" s="181"/>
      <c r="T276" s="181"/>
      <c r="U276" s="181"/>
      <c r="V276" s="181"/>
      <c r="W276" s="181"/>
      <c r="X276" s="181"/>
      <c r="Y276" s="181"/>
      <c r="Z276" s="181"/>
      <c r="AA276" s="181"/>
      <c r="AB276" s="181"/>
      <c r="AC276" s="181"/>
      <c r="AD276" s="181"/>
      <c r="AE276" s="181"/>
      <c r="AF276" s="181"/>
      <c r="AG276" s="181"/>
    </row>
    <row r="277" spans="1:33" x14ac:dyDescent="0.25">
      <c r="A277" s="192">
        <v>269</v>
      </c>
      <c r="B277" s="110"/>
      <c r="C277" s="110"/>
      <c r="D277" s="66"/>
      <c r="E277" s="110"/>
      <c r="F277" s="67"/>
      <c r="G277" s="67"/>
      <c r="H277" s="193"/>
      <c r="I277" s="193"/>
      <c r="J277" s="193"/>
      <c r="K277" s="194"/>
      <c r="L277" s="67"/>
      <c r="M277" s="181"/>
      <c r="N277" s="181"/>
      <c r="O277" s="181"/>
      <c r="P277" s="181"/>
      <c r="Q277" s="181"/>
      <c r="R277" s="181"/>
      <c r="S277" s="181"/>
      <c r="T277" s="181"/>
      <c r="U277" s="181"/>
      <c r="V277" s="181"/>
      <c r="W277" s="181"/>
      <c r="X277" s="181"/>
      <c r="Y277" s="181"/>
      <c r="Z277" s="181"/>
      <c r="AA277" s="181"/>
      <c r="AB277" s="181"/>
      <c r="AC277" s="181"/>
      <c r="AD277" s="181"/>
      <c r="AE277" s="181"/>
      <c r="AF277" s="181"/>
      <c r="AG277" s="181"/>
    </row>
    <row r="278" spans="1:33" x14ac:dyDescent="0.25">
      <c r="A278" s="192">
        <v>270</v>
      </c>
      <c r="B278" s="110"/>
      <c r="C278" s="110"/>
      <c r="D278" s="66"/>
      <c r="E278" s="110"/>
      <c r="F278" s="67"/>
      <c r="G278" s="67"/>
      <c r="H278" s="193"/>
      <c r="I278" s="193"/>
      <c r="J278" s="193"/>
      <c r="K278" s="194"/>
      <c r="L278" s="67"/>
      <c r="M278" s="181"/>
      <c r="N278" s="181"/>
      <c r="O278" s="181"/>
      <c r="P278" s="181"/>
      <c r="Q278" s="181"/>
      <c r="R278" s="181"/>
      <c r="S278" s="181"/>
      <c r="T278" s="181"/>
      <c r="U278" s="181"/>
      <c r="V278" s="181"/>
      <c r="W278" s="181"/>
      <c r="X278" s="181"/>
      <c r="Y278" s="181"/>
      <c r="Z278" s="181"/>
      <c r="AA278" s="181"/>
      <c r="AB278" s="181"/>
      <c r="AC278" s="181"/>
      <c r="AD278" s="181"/>
      <c r="AE278" s="181"/>
      <c r="AF278" s="181"/>
      <c r="AG278" s="181"/>
    </row>
    <row r="279" spans="1:33" x14ac:dyDescent="0.25">
      <c r="A279" s="192">
        <v>271</v>
      </c>
      <c r="B279" s="110"/>
      <c r="C279" s="110"/>
      <c r="D279" s="66"/>
      <c r="E279" s="110"/>
      <c r="F279" s="67"/>
      <c r="G279" s="67"/>
      <c r="H279" s="193"/>
      <c r="I279" s="193"/>
      <c r="J279" s="193"/>
      <c r="K279" s="194"/>
      <c r="L279" s="67"/>
      <c r="M279" s="181"/>
      <c r="N279" s="181"/>
      <c r="O279" s="181"/>
      <c r="P279" s="181"/>
      <c r="Q279" s="181"/>
      <c r="R279" s="181"/>
      <c r="S279" s="181"/>
      <c r="T279" s="181"/>
      <c r="U279" s="181"/>
      <c r="V279" s="181"/>
      <c r="W279" s="181"/>
      <c r="X279" s="181"/>
      <c r="Y279" s="181"/>
      <c r="Z279" s="181"/>
      <c r="AA279" s="181"/>
      <c r="AB279" s="181"/>
      <c r="AC279" s="181"/>
      <c r="AD279" s="181"/>
      <c r="AE279" s="181"/>
      <c r="AF279" s="181"/>
      <c r="AG279" s="181"/>
    </row>
    <row r="280" spans="1:33" x14ac:dyDescent="0.25">
      <c r="A280" s="192">
        <v>272</v>
      </c>
      <c r="B280" s="110"/>
      <c r="C280" s="110"/>
      <c r="D280" s="66"/>
      <c r="E280" s="110"/>
      <c r="F280" s="67"/>
      <c r="G280" s="67"/>
      <c r="H280" s="193"/>
      <c r="I280" s="193"/>
      <c r="J280" s="193"/>
      <c r="K280" s="194"/>
      <c r="L280" s="67"/>
      <c r="M280" s="181"/>
      <c r="N280" s="181"/>
      <c r="O280" s="181"/>
      <c r="P280" s="181"/>
      <c r="Q280" s="181"/>
      <c r="R280" s="181"/>
      <c r="S280" s="181"/>
      <c r="T280" s="181"/>
      <c r="U280" s="181"/>
      <c r="V280" s="181"/>
      <c r="W280" s="181"/>
      <c r="X280" s="181"/>
      <c r="Y280" s="181"/>
      <c r="Z280" s="181"/>
      <c r="AA280" s="181"/>
      <c r="AB280" s="181"/>
      <c r="AC280" s="181"/>
      <c r="AD280" s="181"/>
      <c r="AE280" s="181"/>
      <c r="AF280" s="181"/>
      <c r="AG280" s="181"/>
    </row>
    <row r="281" spans="1:33" x14ac:dyDescent="0.25">
      <c r="A281" s="192">
        <v>273</v>
      </c>
      <c r="B281" s="110"/>
      <c r="C281" s="110"/>
      <c r="D281" s="66"/>
      <c r="E281" s="110"/>
      <c r="F281" s="67"/>
      <c r="G281" s="67"/>
      <c r="H281" s="193"/>
      <c r="I281" s="193"/>
      <c r="J281" s="193"/>
      <c r="K281" s="194"/>
      <c r="L281" s="67"/>
      <c r="M281" s="181"/>
      <c r="N281" s="181"/>
      <c r="O281" s="181"/>
      <c r="P281" s="181"/>
      <c r="Q281" s="181"/>
      <c r="R281" s="181"/>
      <c r="S281" s="181"/>
      <c r="T281" s="181"/>
      <c r="U281" s="181"/>
      <c r="V281" s="181"/>
      <c r="W281" s="181"/>
      <c r="X281" s="181"/>
      <c r="Y281" s="181"/>
      <c r="Z281" s="181"/>
      <c r="AA281" s="181"/>
      <c r="AB281" s="181"/>
      <c r="AC281" s="181"/>
      <c r="AD281" s="181"/>
      <c r="AE281" s="181"/>
      <c r="AF281" s="181"/>
      <c r="AG281" s="181"/>
    </row>
    <row r="282" spans="1:33" x14ac:dyDescent="0.25">
      <c r="A282" s="192">
        <v>274</v>
      </c>
      <c r="B282" s="110"/>
      <c r="C282" s="110"/>
      <c r="D282" s="66"/>
      <c r="E282" s="110"/>
      <c r="F282" s="67"/>
      <c r="G282" s="67"/>
      <c r="H282" s="193"/>
      <c r="I282" s="193"/>
      <c r="J282" s="193"/>
      <c r="K282" s="194"/>
      <c r="L282" s="67"/>
      <c r="M282" s="181"/>
      <c r="N282" s="181"/>
      <c r="O282" s="181"/>
      <c r="P282" s="181"/>
      <c r="Q282" s="181"/>
      <c r="R282" s="181"/>
      <c r="S282" s="181"/>
      <c r="T282" s="181"/>
      <c r="U282" s="181"/>
      <c r="V282" s="181"/>
      <c r="W282" s="181"/>
      <c r="X282" s="181"/>
      <c r="Y282" s="181"/>
      <c r="Z282" s="181"/>
      <c r="AA282" s="181"/>
      <c r="AB282" s="181"/>
      <c r="AC282" s="181"/>
      <c r="AD282" s="181"/>
      <c r="AE282" s="181"/>
      <c r="AF282" s="181"/>
      <c r="AG282" s="181"/>
    </row>
    <row r="283" spans="1:33" x14ac:dyDescent="0.25">
      <c r="A283" s="192">
        <v>275</v>
      </c>
      <c r="B283" s="110"/>
      <c r="C283" s="110"/>
      <c r="D283" s="66"/>
      <c r="E283" s="110"/>
      <c r="F283" s="67"/>
      <c r="G283" s="67"/>
      <c r="H283" s="193"/>
      <c r="I283" s="193"/>
      <c r="J283" s="193"/>
      <c r="K283" s="194"/>
      <c r="L283" s="67"/>
      <c r="M283" s="181"/>
      <c r="N283" s="181"/>
      <c r="O283" s="181"/>
      <c r="P283" s="181"/>
      <c r="Q283" s="181"/>
      <c r="R283" s="181"/>
      <c r="S283" s="181"/>
      <c r="T283" s="181"/>
      <c r="U283" s="181"/>
      <c r="V283" s="181"/>
      <c r="W283" s="181"/>
      <c r="X283" s="181"/>
      <c r="Y283" s="181"/>
      <c r="Z283" s="181"/>
      <c r="AA283" s="181"/>
      <c r="AB283" s="181"/>
      <c r="AC283" s="181"/>
      <c r="AD283" s="181"/>
      <c r="AE283" s="181"/>
      <c r="AF283" s="181"/>
      <c r="AG283" s="181"/>
    </row>
    <row r="284" spans="1:33" x14ac:dyDescent="0.25">
      <c r="A284" s="192">
        <v>276</v>
      </c>
      <c r="B284" s="110"/>
      <c r="C284" s="110"/>
      <c r="D284" s="66"/>
      <c r="E284" s="110"/>
      <c r="F284" s="67"/>
      <c r="G284" s="67"/>
      <c r="H284" s="193"/>
      <c r="I284" s="193"/>
      <c r="J284" s="193"/>
      <c r="K284" s="194"/>
      <c r="L284" s="67"/>
      <c r="M284" s="181"/>
      <c r="N284" s="181"/>
      <c r="O284" s="181"/>
      <c r="P284" s="181"/>
      <c r="Q284" s="181"/>
      <c r="R284" s="181"/>
      <c r="S284" s="181"/>
      <c r="T284" s="181"/>
      <c r="U284" s="181"/>
      <c r="V284" s="181"/>
      <c r="W284" s="181"/>
      <c r="X284" s="181"/>
      <c r="Y284" s="181"/>
      <c r="Z284" s="181"/>
      <c r="AA284" s="181"/>
      <c r="AB284" s="181"/>
      <c r="AC284" s="181"/>
      <c r="AD284" s="181"/>
      <c r="AE284" s="181"/>
      <c r="AF284" s="181"/>
      <c r="AG284" s="181"/>
    </row>
    <row r="285" spans="1:33" x14ac:dyDescent="0.25">
      <c r="A285" s="192">
        <v>277</v>
      </c>
      <c r="B285" s="110"/>
      <c r="C285" s="110"/>
      <c r="D285" s="66"/>
      <c r="E285" s="110"/>
      <c r="F285" s="67"/>
      <c r="G285" s="67"/>
      <c r="H285" s="193"/>
      <c r="I285" s="193"/>
      <c r="J285" s="193"/>
      <c r="K285" s="194"/>
      <c r="L285" s="67"/>
      <c r="M285" s="181"/>
      <c r="N285" s="181"/>
      <c r="O285" s="181"/>
      <c r="P285" s="181"/>
      <c r="Q285" s="181"/>
      <c r="R285" s="181"/>
      <c r="S285" s="181"/>
      <c r="T285" s="181"/>
      <c r="U285" s="181"/>
      <c r="V285" s="181"/>
      <c r="W285" s="181"/>
      <c r="X285" s="181"/>
      <c r="Y285" s="181"/>
      <c r="Z285" s="181"/>
      <c r="AA285" s="181"/>
      <c r="AB285" s="181"/>
      <c r="AC285" s="181"/>
      <c r="AD285" s="181"/>
      <c r="AE285" s="181"/>
      <c r="AF285" s="181"/>
      <c r="AG285" s="181"/>
    </row>
    <row r="286" spans="1:33" x14ac:dyDescent="0.25">
      <c r="A286" s="192">
        <v>278</v>
      </c>
      <c r="B286" s="110"/>
      <c r="C286" s="110"/>
      <c r="D286" s="66"/>
      <c r="E286" s="110"/>
      <c r="F286" s="67"/>
      <c r="G286" s="67"/>
      <c r="H286" s="193"/>
      <c r="I286" s="193"/>
      <c r="J286" s="193"/>
      <c r="K286" s="194"/>
      <c r="L286" s="67"/>
      <c r="M286" s="181"/>
      <c r="N286" s="181"/>
      <c r="O286" s="181"/>
      <c r="P286" s="181"/>
      <c r="Q286" s="181"/>
      <c r="R286" s="181"/>
      <c r="S286" s="181"/>
      <c r="T286" s="181"/>
      <c r="U286" s="181"/>
      <c r="V286" s="181"/>
      <c r="W286" s="181"/>
      <c r="X286" s="181"/>
      <c r="Y286" s="181"/>
      <c r="Z286" s="181"/>
      <c r="AA286" s="181"/>
      <c r="AB286" s="181"/>
      <c r="AC286" s="181"/>
      <c r="AD286" s="181"/>
      <c r="AE286" s="181"/>
      <c r="AF286" s="181"/>
      <c r="AG286" s="181"/>
    </row>
    <row r="287" spans="1:33" x14ac:dyDescent="0.25">
      <c r="A287" s="192">
        <v>279</v>
      </c>
      <c r="B287" s="110"/>
      <c r="C287" s="110"/>
      <c r="D287" s="66"/>
      <c r="E287" s="110"/>
      <c r="F287" s="67"/>
      <c r="G287" s="67"/>
      <c r="H287" s="193"/>
      <c r="I287" s="193"/>
      <c r="J287" s="193"/>
      <c r="K287" s="194"/>
      <c r="L287" s="67"/>
      <c r="M287" s="181"/>
      <c r="N287" s="181"/>
      <c r="O287" s="181"/>
      <c r="P287" s="181"/>
      <c r="Q287" s="181"/>
      <c r="R287" s="181"/>
      <c r="S287" s="181"/>
      <c r="T287" s="181"/>
      <c r="U287" s="181"/>
      <c r="V287" s="181"/>
      <c r="W287" s="181"/>
      <c r="X287" s="181"/>
      <c r="Y287" s="181"/>
      <c r="Z287" s="181"/>
      <c r="AA287" s="181"/>
      <c r="AB287" s="181"/>
      <c r="AC287" s="181"/>
      <c r="AD287" s="181"/>
      <c r="AE287" s="181"/>
      <c r="AF287" s="181"/>
      <c r="AG287" s="181"/>
    </row>
    <row r="288" spans="1:33" x14ac:dyDescent="0.25">
      <c r="A288" s="192">
        <v>280</v>
      </c>
      <c r="B288" s="110"/>
      <c r="C288" s="110"/>
      <c r="D288" s="66"/>
      <c r="E288" s="110"/>
      <c r="F288" s="67"/>
      <c r="G288" s="67"/>
      <c r="H288" s="193"/>
      <c r="I288" s="193"/>
      <c r="J288" s="193"/>
      <c r="K288" s="194"/>
      <c r="L288" s="67"/>
      <c r="M288" s="181"/>
      <c r="N288" s="181"/>
      <c r="O288" s="181"/>
      <c r="P288" s="181"/>
      <c r="Q288" s="181"/>
      <c r="R288" s="181"/>
      <c r="S288" s="181"/>
      <c r="T288" s="181"/>
      <c r="U288" s="181"/>
      <c r="V288" s="181"/>
      <c r="W288" s="181"/>
      <c r="X288" s="181"/>
      <c r="Y288" s="181"/>
      <c r="Z288" s="181"/>
      <c r="AA288" s="181"/>
      <c r="AB288" s="181"/>
      <c r="AC288" s="181"/>
      <c r="AD288" s="181"/>
      <c r="AE288" s="181"/>
      <c r="AF288" s="181"/>
      <c r="AG288" s="181"/>
    </row>
    <row r="289" spans="1:33" x14ac:dyDescent="0.25">
      <c r="A289" s="192">
        <v>281</v>
      </c>
      <c r="B289" s="110"/>
      <c r="C289" s="110"/>
      <c r="D289" s="66"/>
      <c r="E289" s="110"/>
      <c r="F289" s="67"/>
      <c r="G289" s="67"/>
      <c r="H289" s="193"/>
      <c r="I289" s="193"/>
      <c r="J289" s="193"/>
      <c r="K289" s="194"/>
      <c r="L289" s="67"/>
      <c r="M289" s="181"/>
      <c r="N289" s="181"/>
      <c r="O289" s="181"/>
      <c r="P289" s="181"/>
      <c r="Q289" s="181"/>
      <c r="R289" s="181"/>
      <c r="S289" s="181"/>
      <c r="T289" s="181"/>
      <c r="U289" s="181"/>
      <c r="V289" s="181"/>
      <c r="W289" s="181"/>
      <c r="X289" s="181"/>
      <c r="Y289" s="181"/>
      <c r="Z289" s="181"/>
      <c r="AA289" s="181"/>
      <c r="AB289" s="181"/>
      <c r="AC289" s="181"/>
      <c r="AD289" s="181"/>
      <c r="AE289" s="181"/>
      <c r="AF289" s="181"/>
      <c r="AG289" s="181"/>
    </row>
    <row r="290" spans="1:33" x14ac:dyDescent="0.25">
      <c r="A290" s="192">
        <v>282</v>
      </c>
      <c r="B290" s="110"/>
      <c r="C290" s="110"/>
      <c r="D290" s="66"/>
      <c r="E290" s="110"/>
      <c r="F290" s="67"/>
      <c r="G290" s="67"/>
      <c r="H290" s="193"/>
      <c r="I290" s="193"/>
      <c r="J290" s="193"/>
      <c r="K290" s="194"/>
      <c r="L290" s="67"/>
      <c r="M290" s="181"/>
      <c r="N290" s="181"/>
      <c r="O290" s="181"/>
      <c r="P290" s="181"/>
      <c r="Q290" s="181"/>
      <c r="R290" s="181"/>
      <c r="S290" s="181"/>
      <c r="T290" s="181"/>
      <c r="U290" s="181"/>
      <c r="V290" s="181"/>
      <c r="W290" s="181"/>
      <c r="X290" s="181"/>
      <c r="Y290" s="181"/>
      <c r="Z290" s="181"/>
      <c r="AA290" s="181"/>
      <c r="AB290" s="181"/>
      <c r="AC290" s="181"/>
      <c r="AD290" s="181"/>
      <c r="AE290" s="181"/>
      <c r="AF290" s="181"/>
      <c r="AG290" s="181"/>
    </row>
    <row r="291" spans="1:33" x14ac:dyDescent="0.25">
      <c r="A291" s="192">
        <v>283</v>
      </c>
      <c r="B291" s="110"/>
      <c r="C291" s="110"/>
      <c r="D291" s="66"/>
      <c r="E291" s="110"/>
      <c r="F291" s="67"/>
      <c r="G291" s="67"/>
      <c r="H291" s="193"/>
      <c r="I291" s="193"/>
      <c r="J291" s="193"/>
      <c r="K291" s="194"/>
      <c r="L291" s="67"/>
      <c r="M291" s="181"/>
      <c r="N291" s="181"/>
      <c r="O291" s="181"/>
      <c r="P291" s="181"/>
      <c r="Q291" s="181"/>
      <c r="R291" s="181"/>
      <c r="S291" s="181"/>
      <c r="T291" s="181"/>
      <c r="U291" s="181"/>
      <c r="V291" s="181"/>
      <c r="W291" s="181"/>
      <c r="X291" s="181"/>
      <c r="Y291" s="181"/>
      <c r="Z291" s="181"/>
      <c r="AA291" s="181"/>
      <c r="AB291" s="181"/>
      <c r="AC291" s="181"/>
      <c r="AD291" s="181"/>
      <c r="AE291" s="181"/>
      <c r="AF291" s="181"/>
      <c r="AG291" s="181"/>
    </row>
    <row r="292" spans="1:33" x14ac:dyDescent="0.25">
      <c r="A292" s="192">
        <v>284</v>
      </c>
      <c r="B292" s="110"/>
      <c r="C292" s="110"/>
      <c r="D292" s="66"/>
      <c r="E292" s="110"/>
      <c r="F292" s="67"/>
      <c r="G292" s="67"/>
      <c r="H292" s="193"/>
      <c r="I292" s="193"/>
      <c r="J292" s="193"/>
      <c r="K292" s="194"/>
      <c r="L292" s="67"/>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row>
    <row r="293" spans="1:33" x14ac:dyDescent="0.25">
      <c r="A293" s="192">
        <v>285</v>
      </c>
      <c r="B293" s="110"/>
      <c r="C293" s="110"/>
      <c r="D293" s="66"/>
      <c r="E293" s="110"/>
      <c r="F293" s="67"/>
      <c r="G293" s="67"/>
      <c r="H293" s="193"/>
      <c r="I293" s="193"/>
      <c r="J293" s="193"/>
      <c r="K293" s="194"/>
      <c r="L293" s="67"/>
      <c r="M293" s="181"/>
      <c r="N293" s="181"/>
      <c r="O293" s="181"/>
      <c r="P293" s="181"/>
      <c r="Q293" s="181"/>
      <c r="R293" s="181"/>
      <c r="S293" s="181"/>
      <c r="T293" s="181"/>
      <c r="U293" s="181"/>
      <c r="V293" s="181"/>
      <c r="W293" s="181"/>
      <c r="X293" s="181"/>
      <c r="Y293" s="181"/>
      <c r="Z293" s="181"/>
      <c r="AA293" s="181"/>
      <c r="AB293" s="181"/>
      <c r="AC293" s="181"/>
      <c r="AD293" s="181"/>
      <c r="AE293" s="181"/>
      <c r="AF293" s="181"/>
      <c r="AG293" s="181"/>
    </row>
    <row r="294" spans="1:33" x14ac:dyDescent="0.25">
      <c r="A294" s="192">
        <v>286</v>
      </c>
      <c r="B294" s="110"/>
      <c r="C294" s="110"/>
      <c r="D294" s="66"/>
      <c r="E294" s="110"/>
      <c r="F294" s="67"/>
      <c r="G294" s="67"/>
      <c r="H294" s="193"/>
      <c r="I294" s="193"/>
      <c r="J294" s="193"/>
      <c r="K294" s="194"/>
      <c r="L294" s="67"/>
      <c r="M294" s="181"/>
      <c r="N294" s="181"/>
      <c r="O294" s="181"/>
      <c r="P294" s="181"/>
      <c r="Q294" s="181"/>
      <c r="R294" s="181"/>
      <c r="S294" s="181"/>
      <c r="T294" s="181"/>
      <c r="U294" s="181"/>
      <c r="V294" s="181"/>
      <c r="W294" s="181"/>
      <c r="X294" s="181"/>
      <c r="Y294" s="181"/>
      <c r="Z294" s="181"/>
      <c r="AA294" s="181"/>
      <c r="AB294" s="181"/>
      <c r="AC294" s="181"/>
      <c r="AD294" s="181"/>
      <c r="AE294" s="181"/>
      <c r="AF294" s="181"/>
      <c r="AG294" s="181"/>
    </row>
    <row r="295" spans="1:33" x14ac:dyDescent="0.25">
      <c r="A295" s="192">
        <v>287</v>
      </c>
      <c r="B295" s="110"/>
      <c r="C295" s="110"/>
      <c r="D295" s="66"/>
      <c r="E295" s="110"/>
      <c r="F295" s="67"/>
      <c r="G295" s="67"/>
      <c r="H295" s="193"/>
      <c r="I295" s="193"/>
      <c r="J295" s="193"/>
      <c r="K295" s="194"/>
      <c r="L295" s="67"/>
      <c r="M295" s="181"/>
      <c r="N295" s="181"/>
      <c r="O295" s="181"/>
      <c r="P295" s="181"/>
      <c r="Q295" s="181"/>
      <c r="R295" s="181"/>
      <c r="S295" s="181"/>
      <c r="T295" s="181"/>
      <c r="U295" s="181"/>
      <c r="V295" s="181"/>
      <c r="W295" s="181"/>
      <c r="X295" s="181"/>
      <c r="Y295" s="181"/>
      <c r="Z295" s="181"/>
      <c r="AA295" s="181"/>
      <c r="AB295" s="181"/>
      <c r="AC295" s="181"/>
      <c r="AD295" s="181"/>
      <c r="AE295" s="181"/>
      <c r="AF295" s="181"/>
      <c r="AG295" s="181"/>
    </row>
    <row r="296" spans="1:33" x14ac:dyDescent="0.25">
      <c r="A296" s="192">
        <v>288</v>
      </c>
      <c r="B296" s="110"/>
      <c r="C296" s="110"/>
      <c r="D296" s="66"/>
      <c r="E296" s="110"/>
      <c r="F296" s="67"/>
      <c r="G296" s="67"/>
      <c r="H296" s="193"/>
      <c r="I296" s="193"/>
      <c r="J296" s="193"/>
      <c r="K296" s="194"/>
      <c r="L296" s="67"/>
      <c r="M296" s="181"/>
      <c r="N296" s="181"/>
      <c r="O296" s="181"/>
      <c r="P296" s="181"/>
      <c r="Q296" s="181"/>
      <c r="R296" s="181"/>
      <c r="S296" s="181"/>
      <c r="T296" s="181"/>
      <c r="U296" s="181"/>
      <c r="V296" s="181"/>
      <c r="W296" s="181"/>
      <c r="X296" s="181"/>
      <c r="Y296" s="181"/>
      <c r="Z296" s="181"/>
      <c r="AA296" s="181"/>
      <c r="AB296" s="181"/>
      <c r="AC296" s="181"/>
      <c r="AD296" s="181"/>
      <c r="AE296" s="181"/>
      <c r="AF296" s="181"/>
      <c r="AG296" s="181"/>
    </row>
    <row r="297" spans="1:33" x14ac:dyDescent="0.25">
      <c r="A297" s="192">
        <v>289</v>
      </c>
      <c r="B297" s="110"/>
      <c r="C297" s="110"/>
      <c r="D297" s="66"/>
      <c r="E297" s="110"/>
      <c r="F297" s="67"/>
      <c r="G297" s="67"/>
      <c r="H297" s="193"/>
      <c r="I297" s="193"/>
      <c r="J297" s="193"/>
      <c r="K297" s="194"/>
      <c r="L297" s="67"/>
      <c r="M297" s="181"/>
      <c r="N297" s="181"/>
      <c r="O297" s="181"/>
      <c r="P297" s="181"/>
      <c r="Q297" s="181"/>
      <c r="R297" s="181"/>
      <c r="S297" s="181"/>
      <c r="T297" s="181"/>
      <c r="U297" s="181"/>
      <c r="V297" s="181"/>
      <c r="W297" s="181"/>
      <c r="X297" s="181"/>
      <c r="Y297" s="181"/>
      <c r="Z297" s="181"/>
      <c r="AA297" s="181"/>
      <c r="AB297" s="181"/>
      <c r="AC297" s="181"/>
      <c r="AD297" s="181"/>
      <c r="AE297" s="181"/>
      <c r="AF297" s="181"/>
      <c r="AG297" s="181"/>
    </row>
    <row r="298" spans="1:33" x14ac:dyDescent="0.25">
      <c r="A298" s="192">
        <v>290</v>
      </c>
      <c r="B298" s="110"/>
      <c r="C298" s="110"/>
      <c r="D298" s="66"/>
      <c r="E298" s="110"/>
      <c r="F298" s="67"/>
      <c r="G298" s="67"/>
      <c r="H298" s="193"/>
      <c r="I298" s="193"/>
      <c r="J298" s="193"/>
      <c r="K298" s="194"/>
      <c r="L298" s="67"/>
      <c r="M298" s="181"/>
      <c r="N298" s="181"/>
      <c r="O298" s="181"/>
      <c r="P298" s="181"/>
      <c r="Q298" s="181"/>
      <c r="R298" s="181"/>
      <c r="S298" s="181"/>
      <c r="T298" s="181"/>
      <c r="U298" s="181"/>
      <c r="V298" s="181"/>
      <c r="W298" s="181"/>
      <c r="X298" s="181"/>
      <c r="Y298" s="181"/>
      <c r="Z298" s="181"/>
      <c r="AA298" s="181"/>
      <c r="AB298" s="181"/>
      <c r="AC298" s="181"/>
      <c r="AD298" s="181"/>
      <c r="AE298" s="181"/>
      <c r="AF298" s="181"/>
      <c r="AG298" s="181"/>
    </row>
    <row r="299" spans="1:33" x14ac:dyDescent="0.25">
      <c r="A299" s="192">
        <v>291</v>
      </c>
      <c r="B299" s="110"/>
      <c r="C299" s="110"/>
      <c r="D299" s="66"/>
      <c r="E299" s="110"/>
      <c r="F299" s="67"/>
      <c r="G299" s="67"/>
      <c r="H299" s="193"/>
      <c r="I299" s="193"/>
      <c r="J299" s="193"/>
      <c r="K299" s="194"/>
      <c r="L299" s="67"/>
      <c r="M299" s="181"/>
      <c r="N299" s="181"/>
      <c r="O299" s="181"/>
      <c r="P299" s="181"/>
      <c r="Q299" s="181"/>
      <c r="R299" s="181"/>
      <c r="S299" s="181"/>
      <c r="T299" s="181"/>
      <c r="U299" s="181"/>
      <c r="V299" s="181"/>
      <c r="W299" s="181"/>
      <c r="X299" s="181"/>
      <c r="Y299" s="181"/>
      <c r="Z299" s="181"/>
      <c r="AA299" s="181"/>
      <c r="AB299" s="181"/>
      <c r="AC299" s="181"/>
      <c r="AD299" s="181"/>
      <c r="AE299" s="181"/>
      <c r="AF299" s="181"/>
      <c r="AG299" s="181"/>
    </row>
    <row r="300" spans="1:33" x14ac:dyDescent="0.25">
      <c r="A300" s="192">
        <v>292</v>
      </c>
      <c r="B300" s="110"/>
      <c r="C300" s="110"/>
      <c r="D300" s="66"/>
      <c r="E300" s="110"/>
      <c r="F300" s="67"/>
      <c r="G300" s="67"/>
      <c r="H300" s="193"/>
      <c r="I300" s="193"/>
      <c r="J300" s="193"/>
      <c r="K300" s="194"/>
      <c r="L300" s="67"/>
      <c r="M300" s="181"/>
      <c r="N300" s="181"/>
      <c r="O300" s="181"/>
      <c r="P300" s="181"/>
      <c r="Q300" s="181"/>
      <c r="R300" s="181"/>
      <c r="S300" s="181"/>
      <c r="T300" s="181"/>
      <c r="U300" s="181"/>
      <c r="V300" s="181"/>
      <c r="W300" s="181"/>
      <c r="X300" s="181"/>
      <c r="Y300" s="181"/>
      <c r="Z300" s="181"/>
      <c r="AA300" s="181"/>
      <c r="AB300" s="181"/>
      <c r="AC300" s="181"/>
      <c r="AD300" s="181"/>
      <c r="AE300" s="181"/>
      <c r="AF300" s="181"/>
      <c r="AG300" s="181"/>
    </row>
  </sheetData>
  <sheetProtection algorithmName="SHA-512" hashValue="zKx56o1V9tG6VA82KL5wBvwRz8hYMVyXroSXXOAeYkg3gbko4FotQJZaE+bGlJkHnjmOrEbnTuIOrrY08jcBiQ==" saltValue="MxHFuMeAk9jo3IgZOov0aw==" spinCount="100000" sheet="1" objects="1" scenarios="1"/>
  <mergeCells count="74">
    <mergeCell ref="K4:K8"/>
    <mergeCell ref="X55:X56"/>
    <mergeCell ref="Y55:Z56"/>
    <mergeCell ref="Y57:Z58"/>
    <mergeCell ref="X57:X58"/>
    <mergeCell ref="X11:X13"/>
    <mergeCell ref="Y11:AA13"/>
    <mergeCell ref="X51:Y51"/>
    <mergeCell ref="X53:Y53"/>
    <mergeCell ref="X54:Y54"/>
    <mergeCell ref="X46:Y46"/>
    <mergeCell ref="X47:Z47"/>
    <mergeCell ref="X48:Y48"/>
    <mergeCell ref="X49:Y49"/>
    <mergeCell ref="X50:Z50"/>
    <mergeCell ref="X44:Z44"/>
    <mergeCell ref="X45:Y45"/>
    <mergeCell ref="X36:AG36"/>
    <mergeCell ref="X43:Z43"/>
    <mergeCell ref="AB11:AF13"/>
    <mergeCell ref="AG11:AG13"/>
    <mergeCell ref="X26:Y26"/>
    <mergeCell ref="N42:Q42"/>
    <mergeCell ref="N37:R37"/>
    <mergeCell ref="N43:Q43"/>
    <mergeCell ref="N38:Q38"/>
    <mergeCell ref="N39:Q39"/>
    <mergeCell ref="N40:Q40"/>
    <mergeCell ref="N41:Q41"/>
    <mergeCell ref="N35:O35"/>
    <mergeCell ref="N29:O29"/>
    <mergeCell ref="N32:O32"/>
    <mergeCell ref="N15:O17"/>
    <mergeCell ref="N19:O21"/>
    <mergeCell ref="N24:O24"/>
    <mergeCell ref="N25:O25"/>
    <mergeCell ref="N28:O28"/>
    <mergeCell ref="N11:O13"/>
    <mergeCell ref="M14:S14"/>
    <mergeCell ref="M8:T8"/>
    <mergeCell ref="M9:S10"/>
    <mergeCell ref="N34:O34"/>
    <mergeCell ref="A1:A8"/>
    <mergeCell ref="B1:L1"/>
    <mergeCell ref="M1:R2"/>
    <mergeCell ref="B2:K3"/>
    <mergeCell ref="M3:R3"/>
    <mergeCell ref="B4:C7"/>
    <mergeCell ref="E4:E8"/>
    <mergeCell ref="D4:D8"/>
    <mergeCell ref="F4:F8"/>
    <mergeCell ref="M5:U5"/>
    <mergeCell ref="M6:U6"/>
    <mergeCell ref="M7:U7"/>
    <mergeCell ref="G4:G8"/>
    <mergeCell ref="H4:J7"/>
    <mergeCell ref="L4:L8"/>
    <mergeCell ref="M4:U4"/>
    <mergeCell ref="X9:AG10"/>
    <mergeCell ref="X42:Z42"/>
    <mergeCell ref="P11:R13"/>
    <mergeCell ref="P15:R17"/>
    <mergeCell ref="P19:R21"/>
    <mergeCell ref="N23:R23"/>
    <mergeCell ref="P24:R24"/>
    <mergeCell ref="P25:R25"/>
    <mergeCell ref="N27:R27"/>
    <mergeCell ref="P28:R28"/>
    <mergeCell ref="P29:R29"/>
    <mergeCell ref="N31:R31"/>
    <mergeCell ref="P32:R32"/>
    <mergeCell ref="P33:R33"/>
    <mergeCell ref="P34:R34"/>
    <mergeCell ref="P35:R35"/>
  </mergeCells>
  <dataValidations count="1">
    <dataValidation type="list" allowBlank="1" showInputMessage="1" showErrorMessage="1" sqref="E9:E300" xr:uid="{89980927-F570-405B-A9DB-7C2AB175EE3C}">
      <formula1>"Active Reservist,HSD/GED,Individual w/Disability,Older Worker,Public Assistance Recipient,Returning Citizen,Veteran"</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BF581-8B91-4CBD-A406-97A9BCDB4CBE}">
  <dimension ref="A2:B3"/>
  <sheetViews>
    <sheetView workbookViewId="0">
      <selection activeCell="B4" sqref="B4"/>
    </sheetView>
  </sheetViews>
  <sheetFormatPr defaultRowHeight="15" x14ac:dyDescent="0.25"/>
  <sheetData>
    <row r="2" spans="1:2" x14ac:dyDescent="0.25">
      <c r="A2" t="s">
        <v>184</v>
      </c>
      <c r="B2" t="s">
        <v>185</v>
      </c>
    </row>
    <row r="3" spans="1:2" x14ac:dyDescent="0.25">
      <c r="A3" t="s">
        <v>186</v>
      </c>
      <c r="B3" t="s">
        <v>187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C3934007FD62498F445C2F2B58E10C" ma:contentTypeVersion="16" ma:contentTypeDescription="Create a new document." ma:contentTypeScope="" ma:versionID="15c405a25c367846d196b190d0e4aae0">
  <xsd:schema xmlns:xsd="http://www.w3.org/2001/XMLSchema" xmlns:xs="http://www.w3.org/2001/XMLSchema" xmlns:p="http://schemas.microsoft.com/office/2006/metadata/properties" xmlns:ns2="78c0ad38-67d2-4b18-9f4f-db6878baf255" xmlns:ns3="26420e81-dab3-4a95-b9fb-97a8fd7096b6" targetNamespace="http://schemas.microsoft.com/office/2006/metadata/properties" ma:root="true" ma:fieldsID="a22ea13a43aa790bbf0a36a277e03f98" ns2:_="" ns3:_="">
    <xsd:import namespace="78c0ad38-67d2-4b18-9f4f-db6878baf255"/>
    <xsd:import namespace="26420e81-dab3-4a95-b9fb-97a8fd7096b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OCR"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c0ad38-67d2-4b18-9f4f-db6878baf2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602e0e6-d5c7-4d83-8f3d-65d5f3983ba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6420e81-dab3-4a95-b9fb-97a8fd7096b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b16dfbc6-6dc6-4c87-b34d-be06cb648505}" ma:internalName="TaxCatchAll" ma:showField="CatchAllData" ma:web="26420e81-dab3-4a95-b9fb-97a8fd7096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6420e81-dab3-4a95-b9fb-97a8fd7096b6" xsi:nil="true"/>
    <lcf76f155ced4ddcb4097134ff3c332f xmlns="78c0ad38-67d2-4b18-9f4f-db6878baf255">
      <Terms xmlns="http://schemas.microsoft.com/office/infopath/2007/PartnerControls"/>
    </lcf76f155ced4ddcb4097134ff3c332f>
    <SharedWithUsers xmlns="26420e81-dab3-4a95-b9fb-97a8fd7096b6">
      <UserInfo>
        <DisplayName>Alec Parr</DisplayName>
        <AccountId>576</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C4FAF9-9095-48FE-8176-0379E268BB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c0ad38-67d2-4b18-9f4f-db6878baf255"/>
    <ds:schemaRef ds:uri="26420e81-dab3-4a95-b9fb-97a8fd7096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B2D300-F818-4161-8D26-2B436E0616B7}">
  <ds:schemaRefs>
    <ds:schemaRef ds:uri="http://schemas.microsoft.com/office/2006/metadata/properties"/>
    <ds:schemaRef ds:uri="http://schemas.microsoft.com/office/infopath/2007/PartnerControls"/>
    <ds:schemaRef ds:uri="26420e81-dab3-4a95-b9fb-97a8fd7096b6"/>
    <ds:schemaRef ds:uri="78c0ad38-67d2-4b18-9f4f-db6878baf255"/>
  </ds:schemaRefs>
</ds:datastoreItem>
</file>

<file path=customXml/itemProps3.xml><?xml version="1.0" encoding="utf-8"?>
<ds:datastoreItem xmlns:ds="http://schemas.openxmlformats.org/officeDocument/2006/customXml" ds:itemID="{0491C296-46A4-4F8A-8358-368B95991A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5</vt:i4>
      </vt:variant>
    </vt:vector>
  </HeadingPairs>
  <TitlesOfParts>
    <vt:vector size="5" baseType="lpstr">
      <vt:lpstr>Training Plan</vt:lpstr>
      <vt:lpstr>Employer Contributions</vt:lpstr>
      <vt:lpstr>New Hire Tracking</vt:lpstr>
      <vt:lpstr>Verification Form</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Ball</dc:creator>
  <cp:keywords/>
  <dc:description/>
  <cp:lastModifiedBy>Chrissy Douglas</cp:lastModifiedBy>
  <cp:revision/>
  <dcterms:created xsi:type="dcterms:W3CDTF">2021-08-24T18:19:27Z</dcterms:created>
  <dcterms:modified xsi:type="dcterms:W3CDTF">2023-05-22T14:55:46Z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0x010100F6C3934007FD62498F445C2F2B58E10C</vt:lpwstr>
  </property>
  <property fmtid="{D5CDD505-2E9C-101B-9397-08002B2CF9AE}" pid="3" name="MediaServiceImageTags">
    <vt:lpwstr/>
  </property>
</Properties>
</file>